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maja\Documents\Moji dokumenti\2022 ZAVRŠNI 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E280" i="9" s="1"/>
  <c r="B280" i="9" s="1"/>
  <c r="F280" i="9"/>
  <c r="H279" i="9"/>
  <c r="G279" i="9"/>
  <c r="F279" i="9"/>
  <c r="F278" i="9"/>
  <c r="F277" i="9"/>
  <c r="F276" i="9"/>
  <c r="F275"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F261" i="9" s="1"/>
  <c r="L261" i="9"/>
  <c r="E261" i="9"/>
  <c r="B261" i="9" s="1"/>
  <c r="M260" i="9"/>
  <c r="L260" i="9"/>
  <c r="F260" i="9"/>
  <c r="E260" i="9"/>
  <c r="M259" i="9"/>
  <c r="L259" i="9"/>
  <c r="F259" i="9"/>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E254" i="9"/>
  <c r="B254" i="9"/>
  <c r="M253" i="9"/>
  <c r="F253" i="9" s="1"/>
  <c r="L253" i="9"/>
  <c r="E253" i="9"/>
  <c r="B253" i="9" s="1"/>
  <c r="M252" i="9"/>
  <c r="L252" i="9"/>
  <c r="F252" i="9"/>
  <c r="E252" i="9"/>
  <c r="M251" i="9"/>
  <c r="L251" i="9"/>
  <c r="F251" i="9"/>
  <c r="B251" i="9" s="1"/>
  <c r="E251" i="9"/>
  <c r="M250" i="9"/>
  <c r="L250" i="9"/>
  <c r="F250" i="9" s="1"/>
  <c r="E250" i="9"/>
  <c r="B250" i="9" s="1"/>
  <c r="M249" i="9"/>
  <c r="L249" i="9"/>
  <c r="F249" i="9"/>
  <c r="B249" i="9" s="1"/>
  <c r="E249" i="9"/>
  <c r="M248" i="9"/>
  <c r="L248" i="9"/>
  <c r="F248" i="9" s="1"/>
  <c r="E248" i="9"/>
  <c r="M247" i="9"/>
  <c r="L247" i="9"/>
  <c r="F247" i="9" s="1"/>
  <c r="B247" i="9" s="1"/>
  <c r="E247" i="9"/>
  <c r="M246" i="9"/>
  <c r="L246" i="9"/>
  <c r="E246" i="9"/>
  <c r="M245" i="9"/>
  <c r="F245" i="9" s="1"/>
  <c r="L245" i="9"/>
  <c r="E245" i="9"/>
  <c r="M244" i="9"/>
  <c r="L244" i="9"/>
  <c r="F244" i="9"/>
  <c r="E244" i="9"/>
  <c r="M243" i="9"/>
  <c r="L243" i="9"/>
  <c r="F243" i="9"/>
  <c r="B243" i="9" s="1"/>
  <c r="E243" i="9"/>
  <c r="M242" i="9"/>
  <c r="L242" i="9"/>
  <c r="F242" i="9" s="1"/>
  <c r="E242" i="9"/>
  <c r="B242" i="9" s="1"/>
  <c r="M241" i="9"/>
  <c r="L241" i="9"/>
  <c r="F241" i="9"/>
  <c r="B241" i="9" s="1"/>
  <c r="E241" i="9"/>
  <c r="M240" i="9"/>
  <c r="L240" i="9"/>
  <c r="F240" i="9" s="1"/>
  <c r="E240" i="9"/>
  <c r="M239" i="9"/>
  <c r="L239" i="9"/>
  <c r="E239" i="9"/>
  <c r="M238" i="9"/>
  <c r="L238" i="9"/>
  <c r="E238" i="9"/>
  <c r="M237" i="9"/>
  <c r="F237" i="9" s="1"/>
  <c r="L237" i="9"/>
  <c r="E237" i="9"/>
  <c r="M236" i="9"/>
  <c r="L236" i="9"/>
  <c r="F236" i="9"/>
  <c r="E236" i="9"/>
  <c r="M235" i="9"/>
  <c r="L235" i="9"/>
  <c r="F235" i="9"/>
  <c r="B235" i="9" s="1"/>
  <c r="E235" i="9"/>
  <c r="M234" i="9"/>
  <c r="L234" i="9"/>
  <c r="F234" i="9" s="1"/>
  <c r="E234" i="9"/>
  <c r="M233" i="9"/>
  <c r="L233" i="9"/>
  <c r="F233" i="9"/>
  <c r="B233" i="9" s="1"/>
  <c r="E233" i="9"/>
  <c r="M232" i="9"/>
  <c r="L232" i="9"/>
  <c r="F232" i="9" s="1"/>
  <c r="E232" i="9"/>
  <c r="M231" i="9"/>
  <c r="L231" i="9"/>
  <c r="E231" i="9"/>
  <c r="M230" i="9"/>
  <c r="L230" i="9"/>
  <c r="E230" i="9"/>
  <c r="M229" i="9"/>
  <c r="F229" i="9" s="1"/>
  <c r="L229" i="9"/>
  <c r="E229" i="9"/>
  <c r="B229" i="9" s="1"/>
  <c r="M228" i="9"/>
  <c r="L228" i="9"/>
  <c r="F228" i="9"/>
  <c r="E228" i="9"/>
  <c r="M227" i="9"/>
  <c r="L227" i="9"/>
  <c r="F227" i="9"/>
  <c r="B227" i="9" s="1"/>
  <c r="E227" i="9"/>
  <c r="M226" i="9"/>
  <c r="L226" i="9"/>
  <c r="F226" i="9" s="1"/>
  <c r="E226" i="9"/>
  <c r="H225" i="9"/>
  <c r="E225" i="9" s="1"/>
  <c r="B225" i="9" s="1"/>
  <c r="G225" i="9"/>
  <c r="F225" i="9"/>
  <c r="M224" i="9"/>
  <c r="L224" i="9"/>
  <c r="F224" i="9" s="1"/>
  <c r="E224" i="9"/>
  <c r="M223" i="9"/>
  <c r="L223" i="9"/>
  <c r="E223" i="9"/>
  <c r="M222" i="9"/>
  <c r="L222" i="9"/>
  <c r="E222" i="9"/>
  <c r="M221" i="9"/>
  <c r="F221" i="9" s="1"/>
  <c r="L221" i="9"/>
  <c r="E221" i="9"/>
  <c r="B221" i="9" s="1"/>
  <c r="M220" i="9"/>
  <c r="L220" i="9"/>
  <c r="F220" i="9" s="1"/>
  <c r="E220" i="9"/>
  <c r="M219" i="9"/>
  <c r="L219" i="9"/>
  <c r="E219" i="9"/>
  <c r="M218" i="9"/>
  <c r="L218" i="9"/>
  <c r="F218" i="9" s="1"/>
  <c r="E218" i="9"/>
  <c r="M217" i="9"/>
  <c r="L217" i="9"/>
  <c r="E217" i="9"/>
  <c r="M216" i="9"/>
  <c r="L216" i="9"/>
  <c r="E216" i="9"/>
  <c r="M215" i="9"/>
  <c r="L215" i="9"/>
  <c r="F215" i="9" s="1"/>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E69" i="9" s="1"/>
  <c r="B69" i="9" s="1"/>
  <c r="F69" i="9"/>
  <c r="H68" i="9"/>
  <c r="G68" i="9"/>
  <c r="E68" i="9" s="1"/>
  <c r="B68" i="9" s="1"/>
  <c r="F68" i="9"/>
  <c r="H67" i="9"/>
  <c r="G67" i="9"/>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F44" i="9"/>
  <c r="H43" i="9"/>
  <c r="G43" i="9"/>
  <c r="E43" i="9" s="1"/>
  <c r="B43" i="9" s="1"/>
  <c r="F43" i="9"/>
  <c r="H42" i="9"/>
  <c r="G42" i="9"/>
  <c r="F42" i="9"/>
  <c r="H41" i="9"/>
  <c r="G41" i="9"/>
  <c r="E41" i="9" s="1"/>
  <c r="B41" i="9" s="1"/>
  <c r="F41" i="9"/>
  <c r="H40" i="9"/>
  <c r="G40" i="9"/>
  <c r="F40" i="9"/>
  <c r="H39" i="9"/>
  <c r="G39" i="9"/>
  <c r="E39" i="9" s="1"/>
  <c r="B39" i="9" s="1"/>
  <c r="F39" i="9"/>
  <c r="H38" i="9"/>
  <c r="E38" i="9" s="1"/>
  <c r="B38" i="9" s="1"/>
  <c r="G38" i="9"/>
  <c r="F38" i="9"/>
  <c r="H37" i="9"/>
  <c r="G37" i="9"/>
  <c r="F37" i="9"/>
  <c r="H36" i="9"/>
  <c r="G36" i="9"/>
  <c r="E36" i="9" s="1"/>
  <c r="B36" i="9" s="1"/>
  <c r="F36" i="9"/>
  <c r="H35" i="9"/>
  <c r="G35" i="9"/>
  <c r="E35" i="9" s="1"/>
  <c r="B35" i="9" s="1"/>
  <c r="F35" i="9"/>
  <c r="H34" i="9"/>
  <c r="E34" i="9" s="1"/>
  <c r="G34" i="9"/>
  <c r="F34" i="9"/>
  <c r="B34" i="9"/>
  <c r="H33" i="9"/>
  <c r="G33" i="9"/>
  <c r="F33" i="9"/>
  <c r="E33" i="9"/>
  <c r="B33" i="9" s="1"/>
  <c r="H32" i="9"/>
  <c r="G32" i="9"/>
  <c r="E32" i="9" s="1"/>
  <c r="F32" i="9"/>
  <c r="H31" i="9"/>
  <c r="G31" i="9"/>
  <c r="E31" i="9" s="1"/>
  <c r="B31" i="9" s="1"/>
  <c r="F31" i="9"/>
  <c r="H30" i="9"/>
  <c r="E30" i="9" s="1"/>
  <c r="B30" i="9" s="1"/>
  <c r="G30" i="9"/>
  <c r="F30" i="9"/>
  <c r="H29" i="9"/>
  <c r="G29" i="9"/>
  <c r="E29" i="9" s="1"/>
  <c r="B29" i="9" s="1"/>
  <c r="F29" i="9"/>
  <c r="H28" i="9"/>
  <c r="G28" i="9"/>
  <c r="E28" i="9" s="1"/>
  <c r="B28" i="9" s="1"/>
  <c r="F28" i="9"/>
  <c r="H27" i="9"/>
  <c r="G27" i="9"/>
  <c r="F27" i="9"/>
  <c r="H26" i="9"/>
  <c r="E26" i="9" s="1"/>
  <c r="B26" i="9" s="1"/>
  <c r="G26" i="9"/>
  <c r="F26" i="9"/>
  <c r="H25" i="9"/>
  <c r="G25" i="9"/>
  <c r="F25" i="9"/>
  <c r="E25" i="9"/>
  <c r="B25" i="9" s="1"/>
  <c r="H24" i="9"/>
  <c r="G24" i="9"/>
  <c r="E24" i="9" s="1"/>
  <c r="F24" i="9"/>
  <c r="H23" i="9"/>
  <c r="G23" i="9"/>
  <c r="E23" i="9" s="1"/>
  <c r="B23" i="9" s="1"/>
  <c r="F23" i="9"/>
  <c r="H22" i="9"/>
  <c r="G22" i="9"/>
  <c r="F22" i="9"/>
  <c r="H21" i="9"/>
  <c r="G21" i="9"/>
  <c r="F21" i="9"/>
  <c r="E21" i="9"/>
  <c r="B21" i="9" s="1"/>
  <c r="F20" i="9"/>
  <c r="F4" i="9"/>
  <c r="O3" i="9"/>
  <c r="G274" i="9" s="1"/>
  <c r="E274" i="9" s="1"/>
  <c r="B274" i="9" s="1"/>
  <c r="I3" i="9"/>
  <c r="H3" i="9"/>
  <c r="G3" i="9"/>
  <c r="D101" i="8"/>
  <c r="I36" i="3" s="1"/>
  <c r="D95" i="8"/>
  <c r="D90" i="8"/>
  <c r="D85" i="8"/>
  <c r="D80" i="8"/>
  <c r="D75" i="8"/>
  <c r="D70" i="8"/>
  <c r="D65" i="8"/>
  <c r="D60" i="8"/>
  <c r="D55" i="8"/>
  <c r="D49" i="8" s="1"/>
  <c r="C1524" i="1" s="1"/>
  <c r="G1524" i="1" s="1"/>
  <c r="D50" i="8"/>
  <c r="D44" i="8"/>
  <c r="D36" i="8"/>
  <c r="D26" i="8"/>
  <c r="D18" i="8"/>
  <c r="D8" i="8"/>
  <c r="D6" i="8" s="1"/>
  <c r="E44" i="7"/>
  <c r="D44" i="7"/>
  <c r="E39" i="7"/>
  <c r="E38" i="7" s="1"/>
  <c r="I31" i="3" s="1"/>
  <c r="D39" i="7"/>
  <c r="D38" i="7" s="1"/>
  <c r="E30" i="7"/>
  <c r="D30" i="7"/>
  <c r="C1461" i="1" s="1"/>
  <c r="E23" i="7"/>
  <c r="D23" i="7"/>
  <c r="E22" i="7"/>
  <c r="D22" i="7"/>
  <c r="E14" i="7"/>
  <c r="D14" i="7"/>
  <c r="E7" i="7"/>
  <c r="E6" i="7" s="1"/>
  <c r="E5" i="7" s="1"/>
  <c r="I29" i="3" s="1"/>
  <c r="D7" i="7"/>
  <c r="D6" i="7" s="1"/>
  <c r="D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F257" i="5"/>
  <c r="F256" i="5"/>
  <c r="F255" i="5"/>
  <c r="F254" i="5"/>
  <c r="F253" i="5"/>
  <c r="F252" i="5"/>
  <c r="F251" i="5"/>
  <c r="E250" i="5"/>
  <c r="D250" i="5"/>
  <c r="C1227" i="1" s="1"/>
  <c r="F249" i="5"/>
  <c r="F248" i="5"/>
  <c r="F247" i="5"/>
  <c r="E246" i="5"/>
  <c r="D246" i="5"/>
  <c r="F244" i="5"/>
  <c r="F243" i="5"/>
  <c r="E242" i="5"/>
  <c r="D242" i="5"/>
  <c r="F242" i="5" s="1"/>
  <c r="F241" i="5"/>
  <c r="F240" i="5"/>
  <c r="E239" i="5"/>
  <c r="D239" i="5"/>
  <c r="D238" i="5" s="1"/>
  <c r="F236" i="5"/>
  <c r="F235" i="5"/>
  <c r="E234" i="5"/>
  <c r="D234" i="5"/>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s="1"/>
  <c r="E190" i="5"/>
  <c r="H291"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1056" i="1" s="1"/>
  <c r="D79" i="5"/>
  <c r="F79" i="5" s="1"/>
  <c r="D78" i="5"/>
  <c r="F77" i="5"/>
  <c r="F76" i="5"/>
  <c r="F75" i="5"/>
  <c r="F74" i="5"/>
  <c r="F73" i="5"/>
  <c r="F72" i="5"/>
  <c r="F71" i="5"/>
  <c r="E70" i="5"/>
  <c r="D70" i="5"/>
  <c r="E69" i="5"/>
  <c r="D1047" i="1" s="1"/>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E593" i="4" s="1"/>
  <c r="D599" i="4"/>
  <c r="F598" i="4"/>
  <c r="F597" i="4"/>
  <c r="F596" i="4"/>
  <c r="F595" i="4"/>
  <c r="E594" i="4"/>
  <c r="D594" i="4"/>
  <c r="F592" i="4"/>
  <c r="F591"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E417" i="4"/>
  <c r="E644" i="4" s="1"/>
  <c r="D638" i="1" s="1"/>
  <c r="D417" i="4"/>
  <c r="F417" i="4" s="1"/>
  <c r="E416" i="4"/>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D345" i="4"/>
  <c r="D344" i="4" s="1"/>
  <c r="F344" i="4" s="1"/>
  <c r="E344" i="4"/>
  <c r="F343" i="4"/>
  <c r="F342" i="4"/>
  <c r="F341" i="4"/>
  <c r="F340"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E300" i="4"/>
  <c r="D300" i="4"/>
  <c r="F300" i="4" s="1"/>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5" i="1" s="1"/>
  <c r="H255" i="1" s="1"/>
  <c r="D259" i="4"/>
  <c r="F258" i="4"/>
  <c r="F257" i="4"/>
  <c r="F256" i="4"/>
  <c r="F255" i="4"/>
  <c r="F254" i="4"/>
  <c r="E253" i="4"/>
  <c r="D253" i="4"/>
  <c r="F253" i="4" s="1"/>
  <c r="D252" i="4"/>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F164" i="4" s="1"/>
  <c r="D164" i="4"/>
  <c r="F162" i="4"/>
  <c r="F161" i="4"/>
  <c r="F160" i="4"/>
  <c r="E159" i="4"/>
  <c r="D155" i="1" s="1"/>
  <c r="D159" i="4"/>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E133" i="4"/>
  <c r="D129" i="1"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D50"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H1563" i="1"/>
  <c r="G1563" i="1"/>
  <c r="C1563" i="1"/>
  <c r="C1562" i="1"/>
  <c r="G1561" i="1"/>
  <c r="C1561" i="1"/>
  <c r="H1561" i="1" s="1"/>
  <c r="C1560" i="1"/>
  <c r="H1559" i="1"/>
  <c r="G1559" i="1"/>
  <c r="C1559" i="1"/>
  <c r="H1558" i="1"/>
  <c r="C1558" i="1"/>
  <c r="G1558" i="1" s="1"/>
  <c r="G1557" i="1"/>
  <c r="C1557" i="1"/>
  <c r="H1557" i="1" s="1"/>
  <c r="H1556" i="1"/>
  <c r="C1556" i="1"/>
  <c r="G1556" i="1" s="1"/>
  <c r="H1555" i="1"/>
  <c r="G1555" i="1"/>
  <c r="C1555" i="1"/>
  <c r="C1554" i="1"/>
  <c r="G1554" i="1" s="1"/>
  <c r="G1553" i="1"/>
  <c r="C1553" i="1"/>
  <c r="H1553" i="1" s="1"/>
  <c r="C1552" i="1"/>
  <c r="G1552" i="1" s="1"/>
  <c r="H1551" i="1"/>
  <c r="G1551" i="1"/>
  <c r="C1551" i="1"/>
  <c r="H1550" i="1"/>
  <c r="C1550" i="1"/>
  <c r="G1550" i="1" s="1"/>
  <c r="G1549" i="1"/>
  <c r="C1549" i="1"/>
  <c r="H1549" i="1" s="1"/>
  <c r="H1548" i="1"/>
  <c r="C1548" i="1"/>
  <c r="G1548" i="1" s="1"/>
  <c r="H1547" i="1"/>
  <c r="G1547" i="1"/>
  <c r="C1547" i="1"/>
  <c r="C1546" i="1"/>
  <c r="G1545" i="1"/>
  <c r="C1545" i="1"/>
  <c r="H1545" i="1" s="1"/>
  <c r="C1544" i="1"/>
  <c r="H1543" i="1"/>
  <c r="G1543" i="1"/>
  <c r="C1543" i="1"/>
  <c r="H1542" i="1"/>
  <c r="C1542" i="1"/>
  <c r="G1542" i="1" s="1"/>
  <c r="G1541" i="1"/>
  <c r="C1541" i="1"/>
  <c r="H1541" i="1" s="1"/>
  <c r="H1540" i="1"/>
  <c r="C1540" i="1"/>
  <c r="G1540" i="1" s="1"/>
  <c r="H1539" i="1"/>
  <c r="G1539" i="1"/>
  <c r="C1539" i="1"/>
  <c r="C1538" i="1"/>
  <c r="G1538" i="1" s="1"/>
  <c r="G1537" i="1"/>
  <c r="C1537" i="1"/>
  <c r="H1537" i="1" s="1"/>
  <c r="C1536" i="1"/>
  <c r="G1536" i="1" s="1"/>
  <c r="H1535" i="1"/>
  <c r="G1535" i="1"/>
  <c r="C1535" i="1"/>
  <c r="H1534" i="1"/>
  <c r="C1534" i="1"/>
  <c r="G1534" i="1" s="1"/>
  <c r="G1533" i="1"/>
  <c r="C1533" i="1"/>
  <c r="H1533" i="1" s="1"/>
  <c r="C1532" i="1"/>
  <c r="G1532" i="1" s="1"/>
  <c r="H1531" i="1"/>
  <c r="C1531" i="1"/>
  <c r="G1531" i="1" s="1"/>
  <c r="C1530" i="1"/>
  <c r="G1529" i="1"/>
  <c r="C1529" i="1"/>
  <c r="H1529" i="1" s="1"/>
  <c r="C1528" i="1"/>
  <c r="H1527" i="1"/>
  <c r="G1527" i="1"/>
  <c r="C1527" i="1"/>
  <c r="H1526" i="1"/>
  <c r="C1526" i="1"/>
  <c r="G1526" i="1" s="1"/>
  <c r="G1525" i="1"/>
  <c r="C1525" i="1"/>
  <c r="H1525" i="1" s="1"/>
  <c r="H1524" i="1"/>
  <c r="H1523" i="1"/>
  <c r="G1523" i="1"/>
  <c r="C1523" i="1"/>
  <c r="C1522" i="1"/>
  <c r="G1522" i="1" s="1"/>
  <c r="G1521" i="1"/>
  <c r="C1521" i="1"/>
  <c r="H1521" i="1" s="1"/>
  <c r="C1520" i="1"/>
  <c r="G1520" i="1" s="1"/>
  <c r="C1519" i="1"/>
  <c r="H1519" i="1" s="1"/>
  <c r="C1516" i="1"/>
  <c r="G1516" i="1" s="1"/>
  <c r="H1515" i="1"/>
  <c r="G1515" i="1"/>
  <c r="C1515" i="1"/>
  <c r="H1514" i="1"/>
  <c r="C1514" i="1"/>
  <c r="G1514" i="1" s="1"/>
  <c r="G1513" i="1"/>
  <c r="C1513" i="1"/>
  <c r="H1513" i="1" s="1"/>
  <c r="H1512" i="1"/>
  <c r="C1512" i="1"/>
  <c r="G1512" i="1" s="1"/>
  <c r="C1510" i="1"/>
  <c r="G1510" i="1" s="1"/>
  <c r="C1509" i="1"/>
  <c r="H1509" i="1" s="1"/>
  <c r="C1508" i="1"/>
  <c r="G1508" i="1" s="1"/>
  <c r="H1507" i="1"/>
  <c r="G1507" i="1"/>
  <c r="C1507" i="1"/>
  <c r="H1506" i="1"/>
  <c r="C1506" i="1"/>
  <c r="G1506" i="1" s="1"/>
  <c r="G1505" i="1"/>
  <c r="C1505" i="1"/>
  <c r="H1505" i="1" s="1"/>
  <c r="C1504" i="1"/>
  <c r="G1504" i="1" s="1"/>
  <c r="C1503" i="1"/>
  <c r="H1503" i="1" s="1"/>
  <c r="C1502" i="1"/>
  <c r="C1501" i="1"/>
  <c r="H1501" i="1" s="1"/>
  <c r="C1500" i="1"/>
  <c r="H1498" i="1"/>
  <c r="C1498" i="1"/>
  <c r="G1498" i="1" s="1"/>
  <c r="G1497" i="1"/>
  <c r="C1497" i="1"/>
  <c r="H1497" i="1" s="1"/>
  <c r="H1496" i="1"/>
  <c r="C1496" i="1"/>
  <c r="G1496" i="1" s="1"/>
  <c r="H1495" i="1"/>
  <c r="G1495" i="1"/>
  <c r="C1495" i="1"/>
  <c r="C1494" i="1"/>
  <c r="G1493" i="1"/>
  <c r="C1493" i="1"/>
  <c r="H1493" i="1" s="1"/>
  <c r="C1492" i="1"/>
  <c r="G1491" i="1"/>
  <c r="C1491" i="1"/>
  <c r="H1491" i="1" s="1"/>
  <c r="H1490" i="1"/>
  <c r="C1490" i="1"/>
  <c r="G1490" i="1" s="1"/>
  <c r="G1489" i="1"/>
  <c r="C1489" i="1"/>
  <c r="H1489" i="1" s="1"/>
  <c r="H1488" i="1"/>
  <c r="C1488" i="1"/>
  <c r="G1488" i="1" s="1"/>
  <c r="H1487" i="1"/>
  <c r="G1487" i="1"/>
  <c r="C1487" i="1"/>
  <c r="C1486" i="1"/>
  <c r="H1486" i="1" s="1"/>
  <c r="G1485" i="1"/>
  <c r="C1485" i="1"/>
  <c r="H1485" i="1" s="1"/>
  <c r="C1484" i="1"/>
  <c r="G1484" i="1" s="1"/>
  <c r="C1483" i="1"/>
  <c r="G1483" i="1" s="1"/>
  <c r="G1482" i="1"/>
  <c r="C1482" i="1"/>
  <c r="H1482" i="1" s="1"/>
  <c r="C1481" i="1"/>
  <c r="C1480" i="1"/>
  <c r="H1480" i="1" s="1"/>
  <c r="J1479" i="1"/>
  <c r="D1479" i="1"/>
  <c r="H1479" i="1" s="1"/>
  <c r="C1479" i="1"/>
  <c r="H1478" i="1"/>
  <c r="D1478" i="1"/>
  <c r="G1478" i="1" s="1"/>
  <c r="C1478" i="1"/>
  <c r="D1477" i="1"/>
  <c r="C1477" i="1"/>
  <c r="H1476" i="1"/>
  <c r="D1476" i="1"/>
  <c r="G1476" i="1" s="1"/>
  <c r="C1476" i="1"/>
  <c r="H1475" i="1"/>
  <c r="D1475" i="1"/>
  <c r="G1475" i="1" s="1"/>
  <c r="C1475" i="1"/>
  <c r="J1474" i="1"/>
  <c r="D1474" i="1"/>
  <c r="H1474" i="1" s="1"/>
  <c r="C1474" i="1"/>
  <c r="H1473" i="1"/>
  <c r="D1473" i="1"/>
  <c r="G1473" i="1" s="1"/>
  <c r="I1473" i="1" s="1"/>
  <c r="C1473" i="1"/>
  <c r="J1472" i="1"/>
  <c r="D1472" i="1"/>
  <c r="H1472" i="1" s="1"/>
  <c r="C1472" i="1"/>
  <c r="G1472" i="1" s="1"/>
  <c r="I1472" i="1" s="1"/>
  <c r="H1471" i="1"/>
  <c r="D1471" i="1"/>
  <c r="G1471" i="1" s="1"/>
  <c r="C1471" i="1"/>
  <c r="H1470" i="1"/>
  <c r="D1470" i="1"/>
  <c r="G1470" i="1" s="1"/>
  <c r="C1470" i="1"/>
  <c r="H1469" i="1"/>
  <c r="D1469" i="1"/>
  <c r="G1469" i="1" s="1"/>
  <c r="C1469" i="1"/>
  <c r="J1468" i="1"/>
  <c r="D1468" i="1"/>
  <c r="H1468" i="1" s="1"/>
  <c r="C1468" i="1"/>
  <c r="G1468" i="1" s="1"/>
  <c r="I1468" i="1" s="1"/>
  <c r="H1467" i="1"/>
  <c r="D1467" i="1"/>
  <c r="G1467" i="1" s="1"/>
  <c r="C1467" i="1"/>
  <c r="J1466" i="1"/>
  <c r="D1466" i="1"/>
  <c r="H1466" i="1" s="1"/>
  <c r="C1466" i="1"/>
  <c r="H1465" i="1"/>
  <c r="D1465" i="1"/>
  <c r="G1465" i="1" s="1"/>
  <c r="I1465" i="1" s="1"/>
  <c r="C1465" i="1"/>
  <c r="J1464" i="1"/>
  <c r="D1464" i="1"/>
  <c r="H1464" i="1" s="1"/>
  <c r="C1464" i="1"/>
  <c r="G1464" i="1" s="1"/>
  <c r="I1464" i="1" s="1"/>
  <c r="H1463" i="1"/>
  <c r="D1463" i="1"/>
  <c r="G1463" i="1" s="1"/>
  <c r="C1463" i="1"/>
  <c r="J1462" i="1"/>
  <c r="D1462" i="1"/>
  <c r="H1462" i="1" s="1"/>
  <c r="C1462" i="1"/>
  <c r="D1461" i="1"/>
  <c r="H1460" i="1"/>
  <c r="D1460" i="1"/>
  <c r="G1460" i="1" s="1"/>
  <c r="C1460" i="1"/>
  <c r="D1459" i="1"/>
  <c r="J1459" i="1" s="1"/>
  <c r="C1459" i="1"/>
  <c r="H1459" i="1" s="1"/>
  <c r="H1458" i="1"/>
  <c r="D1458" i="1"/>
  <c r="G1458" i="1" s="1"/>
  <c r="C1458" i="1"/>
  <c r="J1457" i="1"/>
  <c r="D1457" i="1"/>
  <c r="C1457" i="1"/>
  <c r="D1456" i="1"/>
  <c r="G1456" i="1" s="1"/>
  <c r="C1456" i="1"/>
  <c r="H1456" i="1" s="1"/>
  <c r="D1455" i="1"/>
  <c r="J1455" i="1" s="1"/>
  <c r="C1455" i="1"/>
  <c r="D1454" i="1"/>
  <c r="C1454" i="1"/>
  <c r="D1453" i="1"/>
  <c r="H1452" i="1"/>
  <c r="D1452" i="1"/>
  <c r="G1452" i="1" s="1"/>
  <c r="C1452" i="1"/>
  <c r="J1451" i="1"/>
  <c r="D1451" i="1"/>
  <c r="C1451" i="1"/>
  <c r="H1450" i="1"/>
  <c r="D1450" i="1"/>
  <c r="G1450" i="1" s="1"/>
  <c r="I1450" i="1" s="1"/>
  <c r="C1450" i="1"/>
  <c r="J1449" i="1"/>
  <c r="D1449" i="1"/>
  <c r="C1449" i="1"/>
  <c r="H1449" i="1" s="1"/>
  <c r="H1448" i="1"/>
  <c r="G1448" i="1"/>
  <c r="D1448" i="1"/>
  <c r="J1448" i="1" s="1"/>
  <c r="C1448" i="1"/>
  <c r="J1447" i="1"/>
  <c r="D1447" i="1"/>
  <c r="C1447" i="1"/>
  <c r="H1446" i="1"/>
  <c r="G1446" i="1"/>
  <c r="D1446" i="1"/>
  <c r="J1446" i="1" s="1"/>
  <c r="C1446" i="1"/>
  <c r="J1445" i="1"/>
  <c r="D1445" i="1"/>
  <c r="C1445" i="1"/>
  <c r="G1444" i="1"/>
  <c r="D1444" i="1"/>
  <c r="J1444" i="1" s="1"/>
  <c r="C1444" i="1"/>
  <c r="H1444" i="1" s="1"/>
  <c r="D1443" i="1"/>
  <c r="C1443" i="1"/>
  <c r="G1442" i="1"/>
  <c r="I1442" i="1" s="1"/>
  <c r="D1442" i="1"/>
  <c r="J1442" i="1" s="1"/>
  <c r="C1442" i="1"/>
  <c r="H1442" i="1" s="1"/>
  <c r="D1441" i="1"/>
  <c r="C1441" i="1"/>
  <c r="G1440" i="1"/>
  <c r="D1440" i="1"/>
  <c r="J1440" i="1" s="1"/>
  <c r="C1440" i="1"/>
  <c r="H1440" i="1" s="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D1266" i="1"/>
  <c r="C1266" i="1"/>
  <c r="H1266" i="1" s="1"/>
  <c r="D1265" i="1"/>
  <c r="G1265" i="1" s="1"/>
  <c r="C1265" i="1"/>
  <c r="D1264" i="1"/>
  <c r="C1264" i="1"/>
  <c r="H1264" i="1" s="1"/>
  <c r="D1263" i="1"/>
  <c r="C1263" i="1"/>
  <c r="G1262" i="1"/>
  <c r="D1262" i="1"/>
  <c r="C1262" i="1"/>
  <c r="H1262" i="1" s="1"/>
  <c r="G1261" i="1"/>
  <c r="D1261" i="1"/>
  <c r="C1261" i="1"/>
  <c r="H1261" i="1" s="1"/>
  <c r="G1260" i="1"/>
  <c r="D1260" i="1"/>
  <c r="C1260" i="1"/>
  <c r="H1260" i="1" s="1"/>
  <c r="G1259" i="1"/>
  <c r="D1259" i="1"/>
  <c r="C1259" i="1"/>
  <c r="H1259" i="1" s="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D1242" i="1"/>
  <c r="C1242" i="1"/>
  <c r="H1242" i="1" s="1"/>
  <c r="H1241" i="1"/>
  <c r="G1241" i="1"/>
  <c r="D1241" i="1"/>
  <c r="C1241" i="1"/>
  <c r="D1240" i="1"/>
  <c r="C1240" i="1"/>
  <c r="H1239" i="1"/>
  <c r="G1239" i="1"/>
  <c r="D1239" i="1"/>
  <c r="C1239" i="1"/>
  <c r="H1238" i="1"/>
  <c r="G1238" i="1"/>
  <c r="D1238" i="1"/>
  <c r="C1238" i="1"/>
  <c r="D1237" i="1"/>
  <c r="C1237" i="1"/>
  <c r="D1236" i="1"/>
  <c r="H1234" i="1"/>
  <c r="G1234" i="1"/>
  <c r="D1234" i="1"/>
  <c r="C1234" i="1"/>
  <c r="H1233" i="1"/>
  <c r="D1233" i="1"/>
  <c r="C1233" i="1"/>
  <c r="D1232" i="1"/>
  <c r="C1232" i="1"/>
  <c r="H1232" i="1" s="1"/>
  <c r="D1231" i="1"/>
  <c r="C1231" i="1"/>
  <c r="H1231" i="1" s="1"/>
  <c r="H1230" i="1"/>
  <c r="G1230" i="1"/>
  <c r="D1230" i="1"/>
  <c r="C1230" i="1"/>
  <c r="D1229" i="1"/>
  <c r="C1229" i="1"/>
  <c r="H1229" i="1" s="1"/>
  <c r="H1228" i="1"/>
  <c r="G1228" i="1"/>
  <c r="D1228" i="1"/>
  <c r="C1228" i="1"/>
  <c r="D1227" i="1"/>
  <c r="H1226" i="1"/>
  <c r="G1226" i="1"/>
  <c r="D1226" i="1"/>
  <c r="C1226" i="1"/>
  <c r="H1225" i="1"/>
  <c r="G1225" i="1"/>
  <c r="D1225" i="1"/>
  <c r="C1225" i="1"/>
  <c r="D1224" i="1"/>
  <c r="C1224" i="1"/>
  <c r="H1224" i="1" s="1"/>
  <c r="C1223" i="1"/>
  <c r="H1221" i="1"/>
  <c r="G1221" i="1"/>
  <c r="D1221" i="1"/>
  <c r="C1221" i="1"/>
  <c r="H1220" i="1"/>
  <c r="G1220" i="1"/>
  <c r="D1220" i="1"/>
  <c r="C1220" i="1"/>
  <c r="H1219" i="1"/>
  <c r="G1219" i="1"/>
  <c r="D1219" i="1"/>
  <c r="C1219" i="1"/>
  <c r="D1218" i="1"/>
  <c r="H1218" i="1" s="1"/>
  <c r="C1218" i="1"/>
  <c r="G1218" i="1" s="1"/>
  <c r="D1217" i="1"/>
  <c r="C1217" i="1"/>
  <c r="D1216" i="1"/>
  <c r="C1215" i="1"/>
  <c r="D1213" i="1"/>
  <c r="C1213" i="1"/>
  <c r="G1213" i="1" s="1"/>
  <c r="G1212" i="1"/>
  <c r="D1212" i="1"/>
  <c r="H1212" i="1" s="1"/>
  <c r="C1212" i="1"/>
  <c r="D1211" i="1"/>
  <c r="C1211" i="1"/>
  <c r="G1211" i="1" s="1"/>
  <c r="D1210" i="1"/>
  <c r="C1210" i="1"/>
  <c r="G1209" i="1"/>
  <c r="D1209" i="1"/>
  <c r="H1209" i="1" s="1"/>
  <c r="C1209" i="1"/>
  <c r="G1208" i="1"/>
  <c r="D1208" i="1"/>
  <c r="H1208" i="1" s="1"/>
  <c r="C1208" i="1"/>
  <c r="G1207" i="1"/>
  <c r="D1207" i="1"/>
  <c r="H1207" i="1" s="1"/>
  <c r="C1207" i="1"/>
  <c r="D1206" i="1"/>
  <c r="C1206" i="1"/>
  <c r="G1205" i="1"/>
  <c r="D1205" i="1"/>
  <c r="H1205" i="1" s="1"/>
  <c r="C1205" i="1"/>
  <c r="G1204" i="1"/>
  <c r="D1204" i="1"/>
  <c r="H1204" i="1" s="1"/>
  <c r="C1204" i="1"/>
  <c r="G1203" i="1"/>
  <c r="D1203" i="1"/>
  <c r="H1203" i="1" s="1"/>
  <c r="C1203" i="1"/>
  <c r="D1202" i="1"/>
  <c r="C1202" i="1"/>
  <c r="G1201" i="1"/>
  <c r="D1201" i="1"/>
  <c r="H1201" i="1" s="1"/>
  <c r="C1201" i="1"/>
  <c r="G1200" i="1"/>
  <c r="D1200" i="1"/>
  <c r="H1200" i="1" s="1"/>
  <c r="C1200" i="1"/>
  <c r="G1199" i="1"/>
  <c r="D1199" i="1"/>
  <c r="H1199" i="1" s="1"/>
  <c r="C1199" i="1"/>
  <c r="D1198" i="1"/>
  <c r="C1198" i="1"/>
  <c r="G1197" i="1"/>
  <c r="D1197" i="1"/>
  <c r="H1197" i="1" s="1"/>
  <c r="C1197" i="1"/>
  <c r="G1196" i="1"/>
  <c r="D1196" i="1"/>
  <c r="H1196" i="1" s="1"/>
  <c r="C1196" i="1"/>
  <c r="G1195" i="1"/>
  <c r="D1195" i="1"/>
  <c r="H1195" i="1" s="1"/>
  <c r="C1195" i="1"/>
  <c r="D1194" i="1"/>
  <c r="C1194" i="1"/>
  <c r="G1193" i="1"/>
  <c r="D1193" i="1"/>
  <c r="H1193" i="1" s="1"/>
  <c r="C1193" i="1"/>
  <c r="G1192" i="1"/>
  <c r="D1192" i="1"/>
  <c r="H1192" i="1" s="1"/>
  <c r="C1192" i="1"/>
  <c r="G1191" i="1"/>
  <c r="D1191" i="1"/>
  <c r="H1191" i="1" s="1"/>
  <c r="C1191" i="1"/>
  <c r="D1190" i="1"/>
  <c r="C1190" i="1"/>
  <c r="G1189" i="1"/>
  <c r="D1189" i="1"/>
  <c r="H1189" i="1" s="1"/>
  <c r="C1189" i="1"/>
  <c r="G1188" i="1"/>
  <c r="D1188" i="1"/>
  <c r="H1188" i="1" s="1"/>
  <c r="C1188" i="1"/>
  <c r="G1187" i="1"/>
  <c r="D1187" i="1"/>
  <c r="H1187" i="1" s="1"/>
  <c r="C1187" i="1"/>
  <c r="D1186" i="1"/>
  <c r="C1186" i="1"/>
  <c r="G1185" i="1"/>
  <c r="D1185" i="1"/>
  <c r="H1185" i="1" s="1"/>
  <c r="C1185" i="1"/>
  <c r="G1184" i="1"/>
  <c r="D1184" i="1"/>
  <c r="H1184" i="1" s="1"/>
  <c r="C1184" i="1"/>
  <c r="D1183" i="1"/>
  <c r="G1182" i="1"/>
  <c r="D1182" i="1"/>
  <c r="H1182" i="1" s="1"/>
  <c r="C1182" i="1"/>
  <c r="G1181" i="1"/>
  <c r="D1181" i="1"/>
  <c r="H1181" i="1" s="1"/>
  <c r="C1181" i="1"/>
  <c r="G1180" i="1"/>
  <c r="D1180" i="1"/>
  <c r="H1180" i="1" s="1"/>
  <c r="C1180" i="1"/>
  <c r="D1179" i="1"/>
  <c r="C1179" i="1"/>
  <c r="G1178" i="1"/>
  <c r="D1178" i="1"/>
  <c r="H1178" i="1" s="1"/>
  <c r="C1178" i="1"/>
  <c r="G1177" i="1"/>
  <c r="D1177" i="1"/>
  <c r="H1177" i="1" s="1"/>
  <c r="C1177" i="1"/>
  <c r="G1176" i="1"/>
  <c r="D1176" i="1"/>
  <c r="H1176" i="1" s="1"/>
  <c r="C1176" i="1"/>
  <c r="D1175" i="1"/>
  <c r="C1175" i="1"/>
  <c r="G1174" i="1"/>
  <c r="D1174" i="1"/>
  <c r="H1174" i="1" s="1"/>
  <c r="C1174" i="1"/>
  <c r="G1173" i="1"/>
  <c r="D1173" i="1"/>
  <c r="H1173" i="1" s="1"/>
  <c r="C1173" i="1"/>
  <c r="G1172" i="1"/>
  <c r="D1172" i="1"/>
  <c r="H1172" i="1" s="1"/>
  <c r="C1172" i="1"/>
  <c r="D1171" i="1"/>
  <c r="C1171" i="1"/>
  <c r="G1170" i="1"/>
  <c r="D1170" i="1"/>
  <c r="H1170" i="1" s="1"/>
  <c r="C1170" i="1"/>
  <c r="G1169" i="1"/>
  <c r="D1169" i="1"/>
  <c r="H1169" i="1" s="1"/>
  <c r="C1169" i="1"/>
  <c r="G1168" i="1"/>
  <c r="D1168" i="1"/>
  <c r="H1168" i="1" s="1"/>
  <c r="C1168" i="1"/>
  <c r="D1167" i="1"/>
  <c r="C1167" i="1"/>
  <c r="D1166" i="1"/>
  <c r="C1166" i="1"/>
  <c r="G1166" i="1" s="1"/>
  <c r="D1165" i="1"/>
  <c r="C1165" i="1"/>
  <c r="G1164" i="1"/>
  <c r="D1164" i="1"/>
  <c r="H1164" i="1" s="1"/>
  <c r="C1164" i="1"/>
  <c r="D1163" i="1"/>
  <c r="C1163" i="1"/>
  <c r="G1162" i="1"/>
  <c r="D1162" i="1"/>
  <c r="H1162" i="1" s="1"/>
  <c r="C1162" i="1"/>
  <c r="G1161" i="1"/>
  <c r="D1161" i="1"/>
  <c r="H1161" i="1" s="1"/>
  <c r="C1161" i="1"/>
  <c r="D1160" i="1"/>
  <c r="C1160" i="1"/>
  <c r="D1159" i="1"/>
  <c r="C1159" i="1"/>
  <c r="G1158" i="1"/>
  <c r="D1158" i="1"/>
  <c r="H1158" i="1" s="1"/>
  <c r="C1158" i="1"/>
  <c r="D1157" i="1"/>
  <c r="C1157" i="1"/>
  <c r="H1157" i="1" s="1"/>
  <c r="D1156" i="1"/>
  <c r="C1156" i="1"/>
  <c r="H1156" i="1" s="1"/>
  <c r="G1155" i="1"/>
  <c r="D1155" i="1"/>
  <c r="C1155" i="1"/>
  <c r="H1155" i="1" s="1"/>
  <c r="D1154" i="1"/>
  <c r="D1151" i="1"/>
  <c r="H1151" i="1" s="1"/>
  <c r="C1151" i="1"/>
  <c r="G1150" i="1"/>
  <c r="D1150" i="1"/>
  <c r="H1150" i="1" s="1"/>
  <c r="C1150" i="1"/>
  <c r="G1149" i="1"/>
  <c r="D1149" i="1"/>
  <c r="H1149" i="1" s="1"/>
  <c r="C1149" i="1"/>
  <c r="D1148" i="1"/>
  <c r="G1147" i="1"/>
  <c r="D1147" i="1"/>
  <c r="H1147" i="1" s="1"/>
  <c r="C1147" i="1"/>
  <c r="G1146" i="1"/>
  <c r="D1146" i="1"/>
  <c r="H1146" i="1" s="1"/>
  <c r="C1146" i="1"/>
  <c r="G1145" i="1"/>
  <c r="D1145" i="1"/>
  <c r="H1145" i="1" s="1"/>
  <c r="C1145" i="1"/>
  <c r="D1144" i="1"/>
  <c r="C1144" i="1"/>
  <c r="G1144" i="1" s="1"/>
  <c r="G1143" i="1"/>
  <c r="D1143" i="1"/>
  <c r="H1143" i="1" s="1"/>
  <c r="C1143" i="1"/>
  <c r="G1142" i="1"/>
  <c r="D1142" i="1"/>
  <c r="C1142" i="1"/>
  <c r="D1141" i="1"/>
  <c r="C1141" i="1"/>
  <c r="G1140" i="1"/>
  <c r="D1140" i="1"/>
  <c r="H1140" i="1" s="1"/>
  <c r="C1140" i="1"/>
  <c r="G1139" i="1"/>
  <c r="D1139" i="1"/>
  <c r="H1139" i="1" s="1"/>
  <c r="C1139" i="1"/>
  <c r="D1138" i="1"/>
  <c r="C1138"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C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D1117" i="1"/>
  <c r="H1117" i="1" s="1"/>
  <c r="C1117" i="1"/>
  <c r="G1116" i="1"/>
  <c r="D1116" i="1"/>
  <c r="H1116" i="1" s="1"/>
  <c r="C1116" i="1"/>
  <c r="G1115" i="1"/>
  <c r="D1115" i="1"/>
  <c r="H1115" i="1" s="1"/>
  <c r="C1115" i="1"/>
  <c r="G1114" i="1"/>
  <c r="D1114" i="1"/>
  <c r="H1114" i="1" s="1"/>
  <c r="C1114" i="1"/>
  <c r="D1113" i="1"/>
  <c r="H1113" i="1" s="1"/>
  <c r="C1113" i="1"/>
  <c r="D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6" i="1"/>
  <c r="D1096" i="1"/>
  <c r="H1096" i="1" s="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D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C1048" i="1"/>
  <c r="D1045" i="1"/>
  <c r="C1045" i="1"/>
  <c r="H1045" i="1" s="1"/>
  <c r="H1044" i="1"/>
  <c r="G1044" i="1"/>
  <c r="D1044" i="1"/>
  <c r="C1044" i="1"/>
  <c r="H1043" i="1"/>
  <c r="G1043" i="1"/>
  <c r="D1043" i="1"/>
  <c r="C1043" i="1"/>
  <c r="H1042" i="1"/>
  <c r="G1042" i="1"/>
  <c r="D1042" i="1"/>
  <c r="C1042"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D1034" i="1"/>
  <c r="C1034" i="1"/>
  <c r="H1034" i="1" s="1"/>
  <c r="D1033" i="1"/>
  <c r="C1033" i="1"/>
  <c r="H1033" i="1" s="1"/>
  <c r="D1032" i="1"/>
  <c r="C1032" i="1"/>
  <c r="H1032" i="1" s="1"/>
  <c r="H1031" i="1"/>
  <c r="G1031" i="1"/>
  <c r="D1031" i="1"/>
  <c r="C1031" i="1"/>
  <c r="D1030" i="1"/>
  <c r="C1030" i="1"/>
  <c r="H1030" i="1" s="1"/>
  <c r="H1029" i="1"/>
  <c r="G1029" i="1"/>
  <c r="D1029" i="1"/>
  <c r="C1029" i="1"/>
  <c r="D1028" i="1"/>
  <c r="C1028" i="1"/>
  <c r="H1028" i="1" s="1"/>
  <c r="H1027" i="1"/>
  <c r="G1027" i="1"/>
  <c r="D1027" i="1"/>
  <c r="C1027" i="1"/>
  <c r="H1026" i="1"/>
  <c r="G1026" i="1"/>
  <c r="D1026" i="1"/>
  <c r="C1026" i="1"/>
  <c r="D1025" i="1"/>
  <c r="G1025" i="1" s="1"/>
  <c r="C1025" i="1"/>
  <c r="H1025" i="1" s="1"/>
  <c r="H1024" i="1"/>
  <c r="G1024" i="1"/>
  <c r="D1024" i="1"/>
  <c r="C1024" i="1"/>
  <c r="D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D1015" i="1"/>
  <c r="G1015" i="1" s="1"/>
  <c r="C1015" i="1"/>
  <c r="H1015" i="1" s="1"/>
  <c r="D1014" i="1"/>
  <c r="C1014" i="1"/>
  <c r="H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D1003" i="1"/>
  <c r="C1003" i="1"/>
  <c r="H1003" i="1" s="1"/>
  <c r="D1002" i="1"/>
  <c r="C1002" i="1"/>
  <c r="H1002" i="1" s="1"/>
  <c r="D1001" i="1"/>
  <c r="C1001" i="1"/>
  <c r="H1001" i="1" s="1"/>
  <c r="D1000" i="1"/>
  <c r="C1000" i="1"/>
  <c r="H1000" i="1" s="1"/>
  <c r="D999" i="1"/>
  <c r="C999" i="1"/>
  <c r="H999" i="1" s="1"/>
  <c r="D998" i="1"/>
  <c r="G998" i="1" s="1"/>
  <c r="C998" i="1"/>
  <c r="H998" i="1" s="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D989" i="1"/>
  <c r="C989" i="1"/>
  <c r="D988" i="1"/>
  <c r="C988" i="1"/>
  <c r="G988" i="1" s="1"/>
  <c r="H987" i="1"/>
  <c r="G987"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H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H413" i="1"/>
  <c r="G413" i="1"/>
  <c r="D413" i="1"/>
  <c r="C413" i="1"/>
  <c r="D412" i="1"/>
  <c r="C412" i="1"/>
  <c r="D411" i="1"/>
  <c r="C411" i="1"/>
  <c r="H406" i="1"/>
  <c r="G406" i="1"/>
  <c r="D406" i="1"/>
  <c r="C406" i="1"/>
  <c r="H405" i="1"/>
  <c r="G405" i="1"/>
  <c r="D405" i="1"/>
  <c r="C405" i="1"/>
  <c r="H404" i="1"/>
  <c r="D404" i="1"/>
  <c r="C404" i="1"/>
  <c r="G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D368" i="1"/>
  <c r="C368" i="1"/>
  <c r="H368" i="1" s="1"/>
  <c r="D367" i="1"/>
  <c r="C367" i="1"/>
  <c r="D366" i="1"/>
  <c r="C366" i="1"/>
  <c r="H366" i="1" s="1"/>
  <c r="D365" i="1"/>
  <c r="C365" i="1"/>
  <c r="D364" i="1"/>
  <c r="D363" i="1"/>
  <c r="C363" i="1"/>
  <c r="H363" i="1" s="1"/>
  <c r="D362" i="1"/>
  <c r="C362" i="1"/>
  <c r="H362" i="1" s="1"/>
  <c r="D361" i="1"/>
  <c r="C361" i="1"/>
  <c r="H361" i="1" s="1"/>
  <c r="D360" i="1"/>
  <c r="C360" i="1"/>
  <c r="H360" i="1" s="1"/>
  <c r="D359" i="1"/>
  <c r="C359" i="1"/>
  <c r="H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C346" i="1"/>
  <c r="G346"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D308" i="1"/>
  <c r="C308" i="1"/>
  <c r="G308" i="1" s="1"/>
  <c r="D307" i="1"/>
  <c r="C307" i="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C294" i="1"/>
  <c r="H292" i="1"/>
  <c r="D292" i="1"/>
  <c r="C292" i="1"/>
  <c r="G292" i="1" s="1"/>
  <c r="D291" i="1"/>
  <c r="C291" i="1"/>
  <c r="G291" i="1" s="1"/>
  <c r="H290" i="1"/>
  <c r="D290" i="1"/>
  <c r="C290" i="1"/>
  <c r="G290" i="1" s="1"/>
  <c r="H289" i="1"/>
  <c r="D289" i="1"/>
  <c r="C289" i="1"/>
  <c r="G289" i="1" s="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D261" i="1"/>
  <c r="C261" i="1"/>
  <c r="G261" i="1" s="1"/>
  <c r="D260" i="1"/>
  <c r="C260" i="1"/>
  <c r="G260" i="1" s="1"/>
  <c r="D259" i="1"/>
  <c r="H258" i="1"/>
  <c r="D258" i="1"/>
  <c r="C258" i="1"/>
  <c r="G258" i="1" s="1"/>
  <c r="H257" i="1"/>
  <c r="D257" i="1"/>
  <c r="C257" i="1"/>
  <c r="G257" i="1" s="1"/>
  <c r="D256" i="1"/>
  <c r="H256" i="1" s="1"/>
  <c r="C256" i="1"/>
  <c r="C255" i="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C248" i="1"/>
  <c r="H247" i="1"/>
  <c r="D247" i="1"/>
  <c r="C247" i="1"/>
  <c r="G247" i="1" s="1"/>
  <c r="D246" i="1"/>
  <c r="C246" i="1"/>
  <c r="G246" i="1" s="1"/>
  <c r="H245" i="1"/>
  <c r="D245" i="1"/>
  <c r="C245" i="1"/>
  <c r="G245" i="1" s="1"/>
  <c r="D244" i="1"/>
  <c r="H244" i="1" s="1"/>
  <c r="C244" i="1"/>
  <c r="G244" i="1" s="1"/>
  <c r="D243" i="1"/>
  <c r="C243" i="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D210" i="1"/>
  <c r="C210" i="1"/>
  <c r="G210" i="1" s="1"/>
  <c r="D209" i="1"/>
  <c r="C209" i="1"/>
  <c r="G209" i="1" s="1"/>
  <c r="D208" i="1"/>
  <c r="C208" i="1"/>
  <c r="G208" i="1" s="1"/>
  <c r="D207" i="1"/>
  <c r="C207" i="1"/>
  <c r="D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D191" i="1"/>
  <c r="C191" i="1"/>
  <c r="D190" i="1"/>
  <c r="C190" i="1"/>
  <c r="G190" i="1" s="1"/>
  <c r="H189" i="1"/>
  <c r="D189" i="1"/>
  <c r="C189" i="1"/>
  <c r="D188" i="1"/>
  <c r="H188" i="1" s="1"/>
  <c r="C188" i="1"/>
  <c r="D187" i="1"/>
  <c r="C187" i="1"/>
  <c r="H186" i="1"/>
  <c r="D186" i="1"/>
  <c r="C186" i="1"/>
  <c r="G186" i="1" s="1"/>
  <c r="H185" i="1"/>
  <c r="D185" i="1"/>
  <c r="C185" i="1"/>
  <c r="G185" i="1" s="1"/>
  <c r="D184" i="1"/>
  <c r="C184" i="1"/>
  <c r="D183" i="1"/>
  <c r="C183" i="1"/>
  <c r="D182" i="1"/>
  <c r="C182" i="1"/>
  <c r="G182" i="1" s="1"/>
  <c r="D181" i="1"/>
  <c r="C181" i="1"/>
  <c r="D180" i="1"/>
  <c r="C180" i="1"/>
  <c r="D179" i="1"/>
  <c r="C179" i="1"/>
  <c r="D178" i="1"/>
  <c r="C178" i="1"/>
  <c r="D177" i="1"/>
  <c r="C177" i="1"/>
  <c r="D176" i="1"/>
  <c r="H176" i="1" s="1"/>
  <c r="C176" i="1"/>
  <c r="G176" i="1" s="1"/>
  <c r="D175" i="1"/>
  <c r="C175" i="1"/>
  <c r="D174" i="1"/>
  <c r="C174" i="1"/>
  <c r="G174" i="1" s="1"/>
  <c r="D173" i="1"/>
  <c r="D172" i="1"/>
  <c r="H172" i="1" s="1"/>
  <c r="C172" i="1"/>
  <c r="G172" i="1" s="1"/>
  <c r="H171" i="1"/>
  <c r="D171" i="1"/>
  <c r="C171" i="1"/>
  <c r="G171" i="1" s="1"/>
  <c r="D170" i="1"/>
  <c r="C170" i="1"/>
  <c r="D169" i="1"/>
  <c r="C169" i="1"/>
  <c r="H168" i="1"/>
  <c r="D168" i="1"/>
  <c r="C168" i="1"/>
  <c r="D167" i="1"/>
  <c r="C167" i="1"/>
  <c r="G167" i="1" s="1"/>
  <c r="D166" i="1"/>
  <c r="C166" i="1"/>
  <c r="D165" i="1"/>
  <c r="C165" i="1"/>
  <c r="G165" i="1" s="1"/>
  <c r="H164" i="1"/>
  <c r="D164" i="1"/>
  <c r="C164" i="1"/>
  <c r="G164" i="1" s="1"/>
  <c r="D163" i="1"/>
  <c r="C163" i="1"/>
  <c r="D162" i="1"/>
  <c r="C162" i="1"/>
  <c r="G162" i="1" s="1"/>
  <c r="D161" i="1"/>
  <c r="C161" i="1"/>
  <c r="D160" i="1"/>
  <c r="C160" i="1"/>
  <c r="H158" i="1"/>
  <c r="D158" i="1"/>
  <c r="C158" i="1"/>
  <c r="G158" i="1" s="1"/>
  <c r="D157" i="1"/>
  <c r="C157" i="1"/>
  <c r="H156" i="1"/>
  <c r="D156" i="1"/>
  <c r="C156" i="1"/>
  <c r="G156" i="1" s="1"/>
  <c r="H154" i="1"/>
  <c r="D154" i="1"/>
  <c r="C154" i="1"/>
  <c r="G154" i="1" s="1"/>
  <c r="D153" i="1"/>
  <c r="H153" i="1" s="1"/>
  <c r="C153" i="1"/>
  <c r="H152" i="1"/>
  <c r="D152" i="1"/>
  <c r="C152" i="1"/>
  <c r="G152" i="1" s="1"/>
  <c r="H151" i="1"/>
  <c r="D151" i="1"/>
  <c r="C151" i="1"/>
  <c r="G151" i="1" s="1"/>
  <c r="H150" i="1"/>
  <c r="D150" i="1"/>
  <c r="C150" i="1"/>
  <c r="G150" i="1" s="1"/>
  <c r="D149" i="1"/>
  <c r="C149" i="1"/>
  <c r="G149" i="1" s="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C135" i="1"/>
  <c r="G135" i="1" s="1"/>
  <c r="H134" i="1"/>
  <c r="D134" i="1"/>
  <c r="C134" i="1"/>
  <c r="G134" i="1" s="1"/>
  <c r="H133" i="1"/>
  <c r="D133" i="1"/>
  <c r="C133" i="1"/>
  <c r="G133" i="1" s="1"/>
  <c r="D132" i="1"/>
  <c r="H132" i="1" s="1"/>
  <c r="C132" i="1"/>
  <c r="D131" i="1"/>
  <c r="C131" i="1"/>
  <c r="D130" i="1"/>
  <c r="H128" i="1"/>
  <c r="D128" i="1"/>
  <c r="C128" i="1"/>
  <c r="G128" i="1" s="1"/>
  <c r="H127" i="1"/>
  <c r="D127" i="1"/>
  <c r="C127" i="1"/>
  <c r="G127" i="1" s="1"/>
  <c r="D126" i="1"/>
  <c r="C126" i="1"/>
  <c r="G126" i="1" s="1"/>
  <c r="D125" i="1"/>
  <c r="C125" i="1"/>
  <c r="D124" i="1"/>
  <c r="C124" i="1"/>
  <c r="D123" i="1"/>
  <c r="C123" i="1"/>
  <c r="D122" i="1"/>
  <c r="C122" i="1"/>
  <c r="D121" i="1"/>
  <c r="C121" i="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C113" i="1"/>
  <c r="G113" i="1" s="1"/>
  <c r="H112" i="1"/>
  <c r="D112" i="1"/>
  <c r="C112" i="1"/>
  <c r="G112" i="1" s="1"/>
  <c r="H111" i="1"/>
  <c r="D111" i="1"/>
  <c r="C111" i="1"/>
  <c r="G111" i="1" s="1"/>
  <c r="H110" i="1"/>
  <c r="D110" i="1"/>
  <c r="C110" i="1"/>
  <c r="G110" i="1" s="1"/>
  <c r="H109" i="1"/>
  <c r="D109" i="1"/>
  <c r="C109" i="1"/>
  <c r="G109" i="1" s="1"/>
  <c r="D108" i="1"/>
  <c r="H108" i="1" s="1"/>
  <c r="C108" i="1"/>
  <c r="G108" i="1" s="1"/>
  <c r="H107" i="1"/>
  <c r="D107" i="1"/>
  <c r="C107" i="1"/>
  <c r="G107" i="1" s="1"/>
  <c r="H106" i="1"/>
  <c r="D106" i="1"/>
  <c r="C106" i="1"/>
  <c r="G106" i="1" s="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3" i="1" s="1"/>
  <c r="H82" i="1"/>
  <c r="G82" i="1"/>
  <c r="D82" i="1"/>
  <c r="C82" i="1"/>
  <c r="D81" i="1"/>
  <c r="H81" i="1" s="1"/>
  <c r="C81" i="1"/>
  <c r="H80" i="1"/>
  <c r="G80" i="1"/>
  <c r="D80" i="1"/>
  <c r="C80" i="1"/>
  <c r="D77" i="1"/>
  <c r="H77" i="1" s="1"/>
  <c r="C77" i="1"/>
  <c r="D76" i="1"/>
  <c r="C76" i="1"/>
  <c r="H76" i="1" s="1"/>
  <c r="G75" i="1"/>
  <c r="D75" i="1"/>
  <c r="H75" i="1" s="1"/>
  <c r="C75" i="1"/>
  <c r="D74" i="1"/>
  <c r="C74" i="1"/>
  <c r="H74" i="1" s="1"/>
  <c r="D73" i="1"/>
  <c r="C73" i="1"/>
  <c r="H72" i="1"/>
  <c r="G72" i="1"/>
  <c r="D72" i="1"/>
  <c r="C72" i="1"/>
  <c r="H71" i="1"/>
  <c r="G71" i="1"/>
  <c r="D71" i="1"/>
  <c r="C71" i="1"/>
  <c r="H70" i="1"/>
  <c r="G70" i="1"/>
  <c r="D70" i="1"/>
  <c r="C70" i="1"/>
  <c r="H69" i="1"/>
  <c r="G69" i="1"/>
  <c r="D69" i="1"/>
  <c r="C69" i="1"/>
  <c r="H68" i="1"/>
  <c r="G68" i="1"/>
  <c r="D68" i="1"/>
  <c r="C68" i="1"/>
  <c r="H67" i="1"/>
  <c r="G67" i="1"/>
  <c r="D67" i="1"/>
  <c r="C67" i="1"/>
  <c r="G66" i="1"/>
  <c r="D66" i="1"/>
  <c r="H66" i="1" s="1"/>
  <c r="C66" i="1"/>
  <c r="D65" i="1"/>
  <c r="H65" i="1" s="1"/>
  <c r="C65" i="1"/>
  <c r="D64" i="1"/>
  <c r="H64" i="1" s="1"/>
  <c r="C64" i="1"/>
  <c r="H63" i="1"/>
  <c r="G63" i="1"/>
  <c r="D63" i="1"/>
  <c r="C63" i="1"/>
  <c r="H62" i="1"/>
  <c r="G62" i="1"/>
  <c r="D62" i="1"/>
  <c r="C62" i="1"/>
  <c r="H61" i="1"/>
  <c r="G61" i="1"/>
  <c r="D61" i="1"/>
  <c r="C61" i="1"/>
  <c r="H60" i="1"/>
  <c r="G60" i="1"/>
  <c r="D60" i="1"/>
  <c r="C60" i="1"/>
  <c r="D59" i="1"/>
  <c r="H59" i="1" s="1"/>
  <c r="C59" i="1"/>
  <c r="H58" i="1"/>
  <c r="D58" i="1"/>
  <c r="G58" i="1" s="1"/>
  <c r="C58" i="1"/>
  <c r="H57" i="1"/>
  <c r="G57" i="1"/>
  <c r="D57" i="1"/>
  <c r="C57" i="1"/>
  <c r="H56" i="1"/>
  <c r="G56" i="1"/>
  <c r="D56" i="1"/>
  <c r="C56" i="1"/>
  <c r="H55" i="1"/>
  <c r="G55" i="1"/>
  <c r="D55" i="1"/>
  <c r="C55" i="1"/>
  <c r="G54" i="1"/>
  <c r="D54" i="1"/>
  <c r="H54" i="1" s="1"/>
  <c r="C54" i="1"/>
  <c r="D53" i="1"/>
  <c r="C53" i="1"/>
  <c r="H52" i="1"/>
  <c r="G52" i="1"/>
  <c r="D52" i="1"/>
  <c r="C52" i="1"/>
  <c r="H51" i="1"/>
  <c r="G51" i="1"/>
  <c r="D51" i="1"/>
  <c r="C51" i="1"/>
  <c r="D50" i="1"/>
  <c r="C50" i="1"/>
  <c r="H50" i="1" s="1"/>
  <c r="G49" i="1"/>
  <c r="D49" i="1"/>
  <c r="H49" i="1" s="1"/>
  <c r="C49" i="1"/>
  <c r="D48" i="1"/>
  <c r="C48" i="1"/>
  <c r="D47" i="1"/>
  <c r="C47" i="1"/>
  <c r="H47" i="1" s="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576" i="1" l="1"/>
  <c r="G1576" i="1" s="1"/>
  <c r="G1579" i="1"/>
  <c r="H1265" i="1"/>
  <c r="H1263" i="1"/>
  <c r="H1240" i="1"/>
  <c r="G1266" i="1"/>
  <c r="G1264" i="1"/>
  <c r="G1263" i="1"/>
  <c r="G1242" i="1"/>
  <c r="G1240" i="1"/>
  <c r="H1237" i="1"/>
  <c r="G1229" i="1"/>
  <c r="H1213" i="1"/>
  <c r="G1224" i="1"/>
  <c r="H1166" i="1"/>
  <c r="F164" i="5"/>
  <c r="H1141" i="1"/>
  <c r="H1138" i="1"/>
  <c r="H1041" i="1"/>
  <c r="G1013" i="1"/>
  <c r="G1014" i="1"/>
  <c r="G1006" i="1"/>
  <c r="G1004" i="1"/>
  <c r="G1003" i="1"/>
  <c r="G1002" i="1"/>
  <c r="G1001" i="1"/>
  <c r="G1000" i="1"/>
  <c r="G999" i="1"/>
  <c r="C997" i="1"/>
  <c r="H997" i="1" s="1"/>
  <c r="G986" i="1"/>
  <c r="G1237" i="1"/>
  <c r="C1235" i="1"/>
  <c r="C1236" i="1"/>
  <c r="F259" i="5"/>
  <c r="G1233" i="1"/>
  <c r="G1232" i="1"/>
  <c r="G1231" i="1"/>
  <c r="E245" i="5"/>
  <c r="D1222" i="1" s="1"/>
  <c r="H1227" i="1"/>
  <c r="G1227" i="1"/>
  <c r="F250" i="5"/>
  <c r="D1223" i="1"/>
  <c r="E279" i="9"/>
  <c r="B279" i="9" s="1"/>
  <c r="F246" i="5"/>
  <c r="D245" i="5"/>
  <c r="E238" i="5"/>
  <c r="C1216" i="1"/>
  <c r="H1216" i="1" s="1"/>
  <c r="F239" i="5"/>
  <c r="F234" i="5"/>
  <c r="H1211" i="1"/>
  <c r="G1165" i="1"/>
  <c r="H1165" i="1"/>
  <c r="G1160" i="1"/>
  <c r="G1157" i="1"/>
  <c r="H1160" i="1"/>
  <c r="D177" i="5"/>
  <c r="G1156" i="1"/>
  <c r="G1151" i="1"/>
  <c r="C1148" i="1"/>
  <c r="G1148" i="1" s="1"/>
  <c r="H1148" i="1"/>
  <c r="H1144" i="1"/>
  <c r="H1142" i="1"/>
  <c r="G1141" i="1"/>
  <c r="G1138" i="1"/>
  <c r="G1137" i="1"/>
  <c r="F135" i="5"/>
  <c r="G1117" i="1"/>
  <c r="G1113" i="1"/>
  <c r="D134" i="5"/>
  <c r="F78" i="5"/>
  <c r="G1045" i="1"/>
  <c r="F63" i="5"/>
  <c r="G1041" i="1"/>
  <c r="F56" i="5"/>
  <c r="H1035" i="1"/>
  <c r="G1034" i="1"/>
  <c r="G1035" i="1"/>
  <c r="G1033" i="1"/>
  <c r="G1030" i="1"/>
  <c r="G1032" i="1"/>
  <c r="G1028" i="1"/>
  <c r="G1018" i="1"/>
  <c r="D12" i="5"/>
  <c r="C990" i="1" s="1"/>
  <c r="C1023" i="1"/>
  <c r="G997" i="1"/>
  <c r="H986" i="1"/>
  <c r="G989" i="1"/>
  <c r="H988" i="1"/>
  <c r="H1578" i="1"/>
  <c r="H1576" i="1"/>
  <c r="G1577" i="1"/>
  <c r="H1532" i="1"/>
  <c r="G1519" i="1"/>
  <c r="G1509" i="1"/>
  <c r="H1504" i="1"/>
  <c r="G1503" i="1"/>
  <c r="G1501" i="1"/>
  <c r="G1486" i="1"/>
  <c r="H1483" i="1"/>
  <c r="H1484" i="1"/>
  <c r="G1480" i="1"/>
  <c r="I1456" i="1"/>
  <c r="E114" i="6"/>
  <c r="E37" i="9"/>
  <c r="B37" i="9" s="1"/>
  <c r="F652" i="4"/>
  <c r="H379" i="1"/>
  <c r="H371" i="1"/>
  <c r="H369" i="1"/>
  <c r="H367" i="1"/>
  <c r="H364" i="1"/>
  <c r="H365" i="1"/>
  <c r="G411" i="1"/>
  <c r="E643" i="4"/>
  <c r="D637" i="1" s="1"/>
  <c r="G412" i="1"/>
  <c r="G307" i="1"/>
  <c r="E252" i="4"/>
  <c r="D248" i="1" s="1"/>
  <c r="H248" i="1" s="1"/>
  <c r="E67" i="9"/>
  <c r="B67" i="9" s="1"/>
  <c r="G255" i="1"/>
  <c r="G256" i="1"/>
  <c r="F252" i="4"/>
  <c r="F259" i="4"/>
  <c r="E224" i="4"/>
  <c r="D220" i="1" s="1"/>
  <c r="G243" i="1"/>
  <c r="F247" i="4"/>
  <c r="G207" i="1"/>
  <c r="F210" i="4"/>
  <c r="G191" i="1"/>
  <c r="G189" i="1"/>
  <c r="G188" i="1"/>
  <c r="G184" i="1"/>
  <c r="G187" i="1"/>
  <c r="F188" i="4"/>
  <c r="G183" i="1"/>
  <c r="E44" i="9"/>
  <c r="B44" i="9" s="1"/>
  <c r="G181" i="1"/>
  <c r="G180" i="1"/>
  <c r="F219" i="9"/>
  <c r="B219" i="9" s="1"/>
  <c r="G179" i="1"/>
  <c r="G178" i="1"/>
  <c r="G177" i="1"/>
  <c r="G175" i="1"/>
  <c r="F177" i="4"/>
  <c r="G170" i="1"/>
  <c r="G169" i="1"/>
  <c r="G168" i="1"/>
  <c r="G166" i="1"/>
  <c r="E163" i="4"/>
  <c r="D159" i="1" s="1"/>
  <c r="G163" i="1"/>
  <c r="E40" i="9"/>
  <c r="B40" i="9" s="1"/>
  <c r="G161" i="1"/>
  <c r="G160" i="1"/>
  <c r="G157" i="1"/>
  <c r="E152" i="4"/>
  <c r="D148" i="1" s="1"/>
  <c r="F159" i="4"/>
  <c r="F217" i="9"/>
  <c r="B217" i="9" s="1"/>
  <c r="G153" i="1"/>
  <c r="G132" i="1"/>
  <c r="G131" i="1"/>
  <c r="F133" i="4"/>
  <c r="G125" i="1"/>
  <c r="F128" i="4"/>
  <c r="G124" i="1"/>
  <c r="G123" i="1"/>
  <c r="F125" i="4"/>
  <c r="G121" i="1"/>
  <c r="G122" i="1"/>
  <c r="E106" i="4"/>
  <c r="D102" i="1" s="1"/>
  <c r="G81" i="1"/>
  <c r="F83" i="4"/>
  <c r="G77" i="1"/>
  <c r="F77" i="4"/>
  <c r="H73" i="1"/>
  <c r="G64" i="1"/>
  <c r="F68" i="4"/>
  <c r="G65" i="1"/>
  <c r="G59" i="1"/>
  <c r="E27" i="9"/>
  <c r="B27" i="9" s="1"/>
  <c r="H53" i="1"/>
  <c r="H48" i="1"/>
  <c r="F51" i="4"/>
  <c r="F216" i="9"/>
  <c r="B216" i="9" s="1"/>
  <c r="E22" i="9"/>
  <c r="B22" i="9" s="1"/>
  <c r="C645" i="1"/>
  <c r="H412" i="1"/>
  <c r="H411" i="1"/>
  <c r="D643" i="4"/>
  <c r="D363" i="4"/>
  <c r="D350" i="4" s="1"/>
  <c r="F369" i="4"/>
  <c r="H346" i="1"/>
  <c r="F351" i="4"/>
  <c r="H308" i="1"/>
  <c r="H307" i="1"/>
  <c r="H291" i="1"/>
  <c r="H288" i="1"/>
  <c r="F416" i="4"/>
  <c r="D644" i="4"/>
  <c r="H261" i="1"/>
  <c r="H260" i="1"/>
  <c r="H243" i="1"/>
  <c r="H246" i="1"/>
  <c r="H210" i="1"/>
  <c r="C206" i="1"/>
  <c r="G206" i="1" s="1"/>
  <c r="H209" i="1"/>
  <c r="H208" i="1"/>
  <c r="H207" i="1"/>
  <c r="H191" i="1"/>
  <c r="H190" i="1"/>
  <c r="H184" i="1"/>
  <c r="H187" i="1"/>
  <c r="H183" i="1"/>
  <c r="H182" i="1"/>
  <c r="H181" i="1"/>
  <c r="C173" i="1"/>
  <c r="G173" i="1" s="1"/>
  <c r="H180" i="1"/>
  <c r="H179" i="1"/>
  <c r="E42" i="9"/>
  <c r="B42" i="9" s="1"/>
  <c r="H178" i="1"/>
  <c r="H177" i="1"/>
  <c r="H175" i="1"/>
  <c r="H174" i="1"/>
  <c r="H173" i="1"/>
  <c r="H170" i="1"/>
  <c r="H169" i="1"/>
  <c r="H167" i="1"/>
  <c r="H166" i="1"/>
  <c r="D163" i="4"/>
  <c r="H165" i="1"/>
  <c r="H163" i="1"/>
  <c r="H160" i="1"/>
  <c r="H162" i="1"/>
  <c r="H161" i="1"/>
  <c r="C155" i="1"/>
  <c r="H157" i="1"/>
  <c r="D152" i="4"/>
  <c r="H149" i="1"/>
  <c r="G83" i="1"/>
  <c r="H135" i="1"/>
  <c r="H146" i="1"/>
  <c r="C130" i="1"/>
  <c r="G130" i="1" s="1"/>
  <c r="C129" i="1"/>
  <c r="H131" i="1"/>
  <c r="H130" i="1"/>
  <c r="H124" i="1"/>
  <c r="H126" i="1"/>
  <c r="H125" i="1"/>
  <c r="H123" i="1"/>
  <c r="H122" i="1"/>
  <c r="H121" i="1"/>
  <c r="H113" i="1"/>
  <c r="C79" i="1"/>
  <c r="D82" i="4"/>
  <c r="G76" i="1"/>
  <c r="G73" i="1"/>
  <c r="G74" i="1"/>
  <c r="G50" i="1"/>
  <c r="G53" i="1"/>
  <c r="G47" i="1"/>
  <c r="G48" i="1"/>
  <c r="C46" i="1"/>
  <c r="E283" i="9"/>
  <c r="B283" i="9" s="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1190" i="1"/>
  <c r="G1190" i="1"/>
  <c r="H1206" i="1"/>
  <c r="G1206" i="1"/>
  <c r="G467"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1171" i="1"/>
  <c r="G1171"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2" i="1"/>
  <c r="G632"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1049" i="1"/>
  <c r="G1049" i="1"/>
  <c r="H1051" i="1"/>
  <c r="G1051" i="1"/>
  <c r="H1053" i="1"/>
  <c r="G1053" i="1"/>
  <c r="H1055" i="1"/>
  <c r="G1055" i="1"/>
  <c r="H1057" i="1"/>
  <c r="G1057" i="1"/>
  <c r="H1059" i="1"/>
  <c r="G1059" i="1"/>
  <c r="H1061" i="1"/>
  <c r="G1061" i="1"/>
  <c r="H1063" i="1"/>
  <c r="G1063"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1167" i="1"/>
  <c r="G1167" i="1"/>
  <c r="H1186" i="1"/>
  <c r="G1186" i="1"/>
  <c r="H1202" i="1"/>
  <c r="G1202" i="1"/>
  <c r="H1217" i="1"/>
  <c r="G1217" i="1"/>
  <c r="F264" i="4"/>
  <c r="D263" i="4"/>
  <c r="D151" i="4" s="1"/>
  <c r="F339" i="4"/>
  <c r="D311" i="4"/>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48" i="1"/>
  <c r="G1048" i="1"/>
  <c r="H1050" i="1"/>
  <c r="G1050" i="1"/>
  <c r="H1052" i="1"/>
  <c r="G1052" i="1"/>
  <c r="H1054" i="1"/>
  <c r="G1054" i="1"/>
  <c r="H1056" i="1"/>
  <c r="G1056" i="1"/>
  <c r="H1058" i="1"/>
  <c r="G1058" i="1"/>
  <c r="H1060" i="1"/>
  <c r="G1060" i="1"/>
  <c r="H1062" i="1"/>
  <c r="G1062" i="1"/>
  <c r="H1064" i="1"/>
  <c r="G1064" i="1"/>
  <c r="H1163" i="1"/>
  <c r="G1163" i="1"/>
  <c r="H1179" i="1"/>
  <c r="G1179" i="1"/>
  <c r="H1198" i="1"/>
  <c r="G1198" i="1"/>
  <c r="H1477" i="1"/>
  <c r="J1477"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1159" i="1"/>
  <c r="G1159" i="1"/>
  <c r="H1175" i="1"/>
  <c r="G1175" i="1"/>
  <c r="H1194" i="1"/>
  <c r="G1194" i="1"/>
  <c r="H1210" i="1"/>
  <c r="G1210" i="1"/>
  <c r="H1424" i="1"/>
  <c r="G1424" i="1"/>
  <c r="H1426" i="1"/>
  <c r="G1426" i="1"/>
  <c r="H1428" i="1"/>
  <c r="G1428" i="1"/>
  <c r="H1430" i="1"/>
  <c r="G1430" i="1"/>
  <c r="H1432" i="1"/>
  <c r="G1432" i="1"/>
  <c r="H1434" i="1"/>
  <c r="G1434" i="1"/>
  <c r="H1437" i="1"/>
  <c r="G1437" i="1"/>
  <c r="H1439" i="1"/>
  <c r="G1439" i="1"/>
  <c r="J1439"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410" i="1"/>
  <c r="G1410" i="1"/>
  <c r="H1412" i="1"/>
  <c r="G1412" i="1"/>
  <c r="H1414" i="1"/>
  <c r="G1414" i="1"/>
  <c r="H1416" i="1"/>
  <c r="G1416" i="1"/>
  <c r="H1418" i="1"/>
  <c r="G1418" i="1"/>
  <c r="H1420" i="1"/>
  <c r="G1420" i="1"/>
  <c r="H1422" i="1"/>
  <c r="G1422" i="1"/>
  <c r="I1446" i="1"/>
  <c r="H1455" i="1"/>
  <c r="G1216"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I1478" i="1"/>
  <c r="H1481" i="1"/>
  <c r="G1481" i="1"/>
  <c r="G1492" i="1"/>
  <c r="H1492" i="1"/>
  <c r="G1502" i="1"/>
  <c r="H1502" i="1"/>
  <c r="H1443" i="1"/>
  <c r="G1443" i="1"/>
  <c r="J1443" i="1"/>
  <c r="I1460" i="1"/>
  <c r="G1477" i="1"/>
  <c r="I1477" i="1" s="1"/>
  <c r="G1500" i="1"/>
  <c r="H1500"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I1440" i="1"/>
  <c r="I1444" i="1"/>
  <c r="H1447" i="1"/>
  <c r="H1454" i="1"/>
  <c r="H1457" i="1"/>
  <c r="I1458" i="1"/>
  <c r="I1476" i="1"/>
  <c r="G1479" i="1"/>
  <c r="I1479" i="1" s="1"/>
  <c r="G1530" i="1"/>
  <c r="H1530" i="1"/>
  <c r="G1546" i="1"/>
  <c r="H1546" i="1"/>
  <c r="G1562" i="1"/>
  <c r="H1562" i="1"/>
  <c r="F238" i="5"/>
  <c r="D237" i="5"/>
  <c r="F5" i="6"/>
  <c r="H24" i="3"/>
  <c r="F36" i="6"/>
  <c r="D35" i="6"/>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36" i="1"/>
  <c r="G1436" i="1"/>
  <c r="H1438" i="1"/>
  <c r="G1438" i="1"/>
  <c r="H1441" i="1"/>
  <c r="G1441" i="1"/>
  <c r="J1441" i="1"/>
  <c r="H1445" i="1"/>
  <c r="G1445" i="1"/>
  <c r="I1448" i="1"/>
  <c r="H1451" i="1"/>
  <c r="I1452" i="1"/>
  <c r="G1462" i="1"/>
  <c r="I1462" i="1" s="1"/>
  <c r="I1463" i="1"/>
  <c r="G1466" i="1"/>
  <c r="I1466" i="1" s="1"/>
  <c r="I1467" i="1"/>
  <c r="I1471" i="1"/>
  <c r="G1474" i="1"/>
  <c r="I1474" i="1" s="1"/>
  <c r="G1494" i="1"/>
  <c r="H1494" i="1"/>
  <c r="G1528" i="1"/>
  <c r="H1528" i="1"/>
  <c r="G1544" i="1"/>
  <c r="H1544" i="1"/>
  <c r="G1560" i="1"/>
  <c r="H1560" i="1"/>
  <c r="D7" i="4"/>
  <c r="G160" i="9"/>
  <c r="E160" i="9" s="1"/>
  <c r="B160" i="9" s="1"/>
  <c r="F8" i="4"/>
  <c r="G297" i="9"/>
  <c r="E297" i="9" s="1"/>
  <c r="H29" i="3"/>
  <c r="C1453" i="1"/>
  <c r="H30" i="3"/>
  <c r="H1461" i="1"/>
  <c r="G1461" i="1"/>
  <c r="G177" i="9"/>
  <c r="E177" i="9" s="1"/>
  <c r="B177" i="9" s="1"/>
  <c r="H289" i="9"/>
  <c r="E176" i="5"/>
  <c r="I27" i="3"/>
  <c r="D1408" i="1"/>
  <c r="G1447" i="1"/>
  <c r="I1447" i="1" s="1"/>
  <c r="G1449" i="1"/>
  <c r="I1449" i="1" s="1"/>
  <c r="G1451" i="1"/>
  <c r="I1451" i="1" s="1"/>
  <c r="G1454" i="1"/>
  <c r="G1455" i="1"/>
  <c r="I1455" i="1" s="1"/>
  <c r="G1457" i="1"/>
  <c r="I1457" i="1" s="1"/>
  <c r="G1459" i="1"/>
  <c r="I1459" i="1" s="1"/>
  <c r="D106" i="4"/>
  <c r="D124" i="4"/>
  <c r="F134" i="4"/>
  <c r="F140" i="4"/>
  <c r="F202" i="4"/>
  <c r="D196" i="4"/>
  <c r="D224" i="4"/>
  <c r="E420" i="4"/>
  <c r="F530" i="4"/>
  <c r="D529" i="4"/>
  <c r="D567" i="4"/>
  <c r="E580" i="4"/>
  <c r="D574" i="1" s="1"/>
  <c r="F70" i="5"/>
  <c r="D69" i="5"/>
  <c r="F207" i="5"/>
  <c r="D206" i="5"/>
  <c r="C1511" i="1"/>
  <c r="D24" i="8"/>
  <c r="C1499" i="1" s="1"/>
  <c r="J1450" i="1"/>
  <c r="J1452" i="1"/>
  <c r="J1456" i="1"/>
  <c r="J1458" i="1"/>
  <c r="J1460" i="1"/>
  <c r="J1463" i="1"/>
  <c r="J1465" i="1"/>
  <c r="J1467" i="1"/>
  <c r="J1471" i="1"/>
  <c r="J1473" i="1"/>
  <c r="J1476" i="1"/>
  <c r="J1478" i="1"/>
  <c r="E82" i="4"/>
  <c r="D78" i="1" s="1"/>
  <c r="F216" i="4"/>
  <c r="D215" i="4"/>
  <c r="E299" i="4"/>
  <c r="E363" i="4"/>
  <c r="F460" i="4"/>
  <c r="D459" i="4"/>
  <c r="D515" i="4"/>
  <c r="F590" i="4"/>
  <c r="D580" i="4"/>
  <c r="F594" i="4"/>
  <c r="D593" i="4"/>
  <c r="D625" i="4"/>
  <c r="F8" i="5"/>
  <c r="E12" i="5"/>
  <c r="F122" i="6"/>
  <c r="D114" i="6"/>
  <c r="D43" i="8"/>
  <c r="H1508" i="1"/>
  <c r="H1510" i="1"/>
  <c r="H1516" i="1"/>
  <c r="H1520" i="1"/>
  <c r="H1522" i="1"/>
  <c r="H1536" i="1"/>
  <c r="H1538" i="1"/>
  <c r="H1552" i="1"/>
  <c r="H1554" i="1"/>
  <c r="E50" i="4"/>
  <c r="D46" i="1" s="1"/>
  <c r="D298" i="4"/>
  <c r="G291" i="9"/>
  <c r="E291" i="9" s="1"/>
  <c r="B291" i="9" s="1"/>
  <c r="F190" i="5"/>
  <c r="I24" i="3"/>
  <c r="E141" i="6"/>
  <c r="F130" i="6"/>
  <c r="D129" i="6"/>
  <c r="E142" i="9"/>
  <c r="B142" i="9" s="1"/>
  <c r="E146" i="5"/>
  <c r="D1124" i="1" s="1"/>
  <c r="E287" i="9"/>
  <c r="B287" i="9" s="1"/>
  <c r="I10" i="9"/>
  <c r="H20" i="9"/>
  <c r="G20" i="9"/>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F212" i="9" s="1"/>
  <c r="B212"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H164" i="9"/>
  <c r="G206" i="9"/>
  <c r="E206" i="9" s="1"/>
  <c r="B206" i="9" s="1"/>
  <c r="G198" i="9"/>
  <c r="E198" i="9" s="1"/>
  <c r="B198" i="9" s="1"/>
  <c r="G189" i="9"/>
  <c r="E189" i="9" s="1"/>
  <c r="B189" i="9" s="1"/>
  <c r="G181" i="9"/>
  <c r="E181" i="9" s="1"/>
  <c r="B181" i="9" s="1"/>
  <c r="G163" i="9"/>
  <c r="E163" i="9" s="1"/>
  <c r="B163" i="9" s="1"/>
  <c r="G161" i="9"/>
  <c r="E161" i="9" s="1"/>
  <c r="B161" i="9" s="1"/>
  <c r="G210" i="9"/>
  <c r="E210" i="9" s="1"/>
  <c r="B210" i="9" s="1"/>
  <c r="G202" i="9"/>
  <c r="E202" i="9" s="1"/>
  <c r="B202" i="9" s="1"/>
  <c r="G194" i="9"/>
  <c r="E194" i="9" s="1"/>
  <c r="B194" i="9" s="1"/>
  <c r="B24" i="9"/>
  <c r="B32" i="9"/>
  <c r="B48" i="9"/>
  <c r="B56" i="9"/>
  <c r="B64" i="9"/>
  <c r="B72" i="9"/>
  <c r="B80" i="9"/>
  <c r="B88" i="9"/>
  <c r="B96" i="9"/>
  <c r="B104" i="9"/>
  <c r="B112" i="9"/>
  <c r="G164" i="9"/>
  <c r="F603" i="4"/>
  <c r="D87" i="5"/>
  <c r="G162" i="9"/>
  <c r="E162" i="9" s="1"/>
  <c r="B162" i="9" s="1"/>
  <c r="G185" i="9"/>
  <c r="E185" i="9" s="1"/>
  <c r="B185" i="9" s="1"/>
  <c r="E155" i="9"/>
  <c r="B155" i="9" s="1"/>
  <c r="B218" i="9"/>
  <c r="F223" i="9"/>
  <c r="B223" i="9" s="1"/>
  <c r="B226" i="9"/>
  <c r="F231" i="9"/>
  <c r="B231" i="9" s="1"/>
  <c r="B237" i="9"/>
  <c r="E151" i="9"/>
  <c r="B151" i="9" s="1"/>
  <c r="B157" i="9"/>
  <c r="B234" i="9"/>
  <c r="F239" i="9"/>
  <c r="B239" i="9" s="1"/>
  <c r="B245" i="9"/>
  <c r="B257" i="9"/>
  <c r="B224" i="9"/>
  <c r="B232" i="9"/>
  <c r="B240" i="9"/>
  <c r="B248" i="9"/>
  <c r="F214" i="9"/>
  <c r="B214" i="9" s="1"/>
  <c r="F222" i="9"/>
  <c r="B222" i="9" s="1"/>
  <c r="F230" i="9"/>
  <c r="B230" i="9" s="1"/>
  <c r="F238" i="9"/>
  <c r="B238" i="9" s="1"/>
  <c r="F246" i="9"/>
  <c r="B246" i="9" s="1"/>
  <c r="B220" i="9"/>
  <c r="B228" i="9"/>
  <c r="B236" i="9"/>
  <c r="B244" i="9"/>
  <c r="B252" i="9"/>
  <c r="B260" i="9"/>
  <c r="F12" i="5" l="1"/>
  <c r="D7" i="5"/>
  <c r="C985" i="1" s="1"/>
  <c r="G1236" i="1"/>
  <c r="H1236" i="1"/>
  <c r="G1235" i="1"/>
  <c r="H1235" i="1"/>
  <c r="H1223" i="1"/>
  <c r="G1223" i="1"/>
  <c r="F245" i="5"/>
  <c r="C1222" i="1"/>
  <c r="E237" i="5"/>
  <c r="D1215" i="1"/>
  <c r="G289" i="9"/>
  <c r="E289" i="9" s="1"/>
  <c r="B289" i="9" s="1"/>
  <c r="C1154" i="1"/>
  <c r="D176" i="5"/>
  <c r="C1153" i="1" s="1"/>
  <c r="F177" i="5"/>
  <c r="F146" i="5"/>
  <c r="F134" i="5"/>
  <c r="C1112" i="1"/>
  <c r="G1023" i="1"/>
  <c r="H1023" i="1"/>
  <c r="D42" i="8"/>
  <c r="I34" i="3" s="1"/>
  <c r="G248" i="1"/>
  <c r="E151" i="4"/>
  <c r="D147" i="1" s="1"/>
  <c r="F50" i="4"/>
  <c r="E20" i="9"/>
  <c r="B20" i="9" s="1"/>
  <c r="F643" i="4"/>
  <c r="C637" i="1"/>
  <c r="C345" i="1"/>
  <c r="F363" i="4"/>
  <c r="C358" i="1"/>
  <c r="F644" i="4"/>
  <c r="C638" i="1"/>
  <c r="H206" i="1"/>
  <c r="F163" i="4"/>
  <c r="C159" i="1"/>
  <c r="C148" i="1"/>
  <c r="F152" i="4"/>
  <c r="G155" i="1"/>
  <c r="H155" i="1"/>
  <c r="G129" i="1"/>
  <c r="H129" i="1"/>
  <c r="F82" i="4"/>
  <c r="C78" i="1"/>
  <c r="H78" i="1" s="1"/>
  <c r="G79" i="1"/>
  <c r="H79" i="1"/>
  <c r="F129" i="6"/>
  <c r="C1423" i="1"/>
  <c r="F114" i="6"/>
  <c r="H27" i="3"/>
  <c r="C1408" i="1"/>
  <c r="F580" i="4"/>
  <c r="C574" i="1"/>
  <c r="G292" i="9"/>
  <c r="E292" i="9" s="1"/>
  <c r="B292" i="9" s="1"/>
  <c r="F206" i="5"/>
  <c r="C1183" i="1"/>
  <c r="D414" i="1"/>
  <c r="I1443" i="1"/>
  <c r="I1439" i="1"/>
  <c r="F263" i="4"/>
  <c r="C259" i="1"/>
  <c r="D289" i="4"/>
  <c r="F151" i="4"/>
  <c r="H17" i="3"/>
  <c r="C147" i="1"/>
  <c r="I35" i="3"/>
  <c r="C1518" i="1"/>
  <c r="F625" i="4"/>
  <c r="C619" i="1"/>
  <c r="E350" i="4"/>
  <c r="F350" i="4" s="1"/>
  <c r="D358" i="1"/>
  <c r="G78" i="1"/>
  <c r="F567" i="4"/>
  <c r="C561" i="1"/>
  <c r="F224" i="4"/>
  <c r="C220" i="1"/>
  <c r="I22" i="3"/>
  <c r="E175" i="5"/>
  <c r="D1152" i="1" s="1"/>
  <c r="D1153" i="1"/>
  <c r="B297" i="9"/>
  <c r="E296" i="9"/>
  <c r="I10" i="3" s="1"/>
  <c r="F7" i="4"/>
  <c r="D6" i="4"/>
  <c r="C3" i="1"/>
  <c r="F35" i="6"/>
  <c r="H25" i="3"/>
  <c r="C1329" i="1"/>
  <c r="D141" i="6"/>
  <c r="E68" i="5"/>
  <c r="E164" i="9"/>
  <c r="B164" i="9" s="1"/>
  <c r="E165" i="9"/>
  <c r="B165" i="9" s="1"/>
  <c r="B191" i="9"/>
  <c r="H1124" i="1"/>
  <c r="G1124" i="1"/>
  <c r="I28" i="3"/>
  <c r="D1435" i="1"/>
  <c r="D407" i="4"/>
  <c r="C293" i="1"/>
  <c r="K1432" i="9"/>
  <c r="G295" i="9"/>
  <c r="E295" i="9" s="1"/>
  <c r="B295" i="9" s="1"/>
  <c r="C1517" i="1"/>
  <c r="E7" i="5"/>
  <c r="D990" i="1"/>
  <c r="F593" i="4"/>
  <c r="C587" i="1"/>
  <c r="F515" i="4"/>
  <c r="C509" i="1"/>
  <c r="E298" i="4"/>
  <c r="F298" i="4" s="1"/>
  <c r="D294" i="1"/>
  <c r="H1499" i="1"/>
  <c r="G1499" i="1"/>
  <c r="F69" i="5"/>
  <c r="D68" i="5"/>
  <c r="C1047" i="1"/>
  <c r="F529" i="4"/>
  <c r="D528" i="4"/>
  <c r="C523" i="1"/>
  <c r="F196" i="4"/>
  <c r="C192" i="1"/>
  <c r="F124" i="4"/>
  <c r="C120" i="1"/>
  <c r="E528" i="4"/>
  <c r="I1441" i="1"/>
  <c r="G299" i="9"/>
  <c r="E299" i="9" s="1"/>
  <c r="E6" i="4"/>
  <c r="D408" i="4"/>
  <c r="F311" i="4"/>
  <c r="C306" i="1"/>
  <c r="F87" i="5"/>
  <c r="C1065" i="1"/>
  <c r="H46" i="1"/>
  <c r="G46" i="1"/>
  <c r="G294" i="9"/>
  <c r="E294" i="9" s="1"/>
  <c r="H20" i="3"/>
  <c r="F459" i="4"/>
  <c r="D420" i="4"/>
  <c r="C453" i="1"/>
  <c r="F215" i="4"/>
  <c r="C211" i="1"/>
  <c r="H1511" i="1"/>
  <c r="G1511" i="1"/>
  <c r="F106" i="4"/>
  <c r="C102" i="1"/>
  <c r="H1453" i="1"/>
  <c r="G1453" i="1"/>
  <c r="F237" i="5"/>
  <c r="H23" i="3"/>
  <c r="C1214" i="1"/>
  <c r="D6" i="5" l="1"/>
  <c r="F6" i="5" s="1"/>
  <c r="F7" i="5"/>
  <c r="G1222" i="1"/>
  <c r="H1222" i="1"/>
  <c r="G1215" i="1"/>
  <c r="H1215" i="1"/>
  <c r="I23" i="3"/>
  <c r="D1214" i="1"/>
  <c r="G1214" i="1" s="1"/>
  <c r="F176" i="5"/>
  <c r="G1154" i="1"/>
  <c r="H1154" i="1"/>
  <c r="H22" i="3"/>
  <c r="D175" i="5"/>
  <c r="C1152" i="1" s="1"/>
  <c r="G1112" i="1"/>
  <c r="H1112" i="1"/>
  <c r="E289" i="4"/>
  <c r="I17" i="3"/>
  <c r="E19" i="9"/>
  <c r="H637" i="1"/>
  <c r="G637" i="1"/>
  <c r="H638" i="1"/>
  <c r="G638" i="1"/>
  <c r="G159" i="1"/>
  <c r="H159" i="1"/>
  <c r="G148" i="1"/>
  <c r="H148" i="1"/>
  <c r="G102" i="1"/>
  <c r="H102" i="1"/>
  <c r="G211" i="1"/>
  <c r="H211" i="1"/>
  <c r="G306" i="1"/>
  <c r="H306" i="1"/>
  <c r="E298" i="9"/>
  <c r="B299" i="9"/>
  <c r="D636" i="4"/>
  <c r="F528" i="4"/>
  <c r="C522" i="1"/>
  <c r="E407" i="4"/>
  <c r="D402" i="1" s="1"/>
  <c r="D293" i="1"/>
  <c r="G293" i="1" s="1"/>
  <c r="H561" i="1"/>
  <c r="G561" i="1"/>
  <c r="G358" i="1"/>
  <c r="H358" i="1"/>
  <c r="G1518" i="1"/>
  <c r="H1518" i="1"/>
  <c r="H1183" i="1"/>
  <c r="G1183" i="1"/>
  <c r="H1423" i="1"/>
  <c r="G1423" i="1"/>
  <c r="E293" i="9"/>
  <c r="B294" i="9"/>
  <c r="G192" i="1"/>
  <c r="H192" i="1"/>
  <c r="H509" i="1"/>
  <c r="G509" i="1"/>
  <c r="H990" i="1"/>
  <c r="G990" i="1"/>
  <c r="F407" i="4"/>
  <c r="C402" i="1"/>
  <c r="I21" i="3"/>
  <c r="D1046" i="1"/>
  <c r="E408" i="4"/>
  <c r="D403" i="1" s="1"/>
  <c r="D345" i="1"/>
  <c r="D291" i="4"/>
  <c r="F289" i="4"/>
  <c r="D413" i="4"/>
  <c r="C285" i="1"/>
  <c r="H1408" i="1"/>
  <c r="G1408" i="1"/>
  <c r="E6" i="5"/>
  <c r="I20" i="3"/>
  <c r="D985" i="1"/>
  <c r="H985" i="1" s="1"/>
  <c r="H1153" i="1"/>
  <c r="G1153" i="1"/>
  <c r="F141" i="6"/>
  <c r="H28" i="3"/>
  <c r="C1435" i="1"/>
  <c r="G3" i="1"/>
  <c r="H3" i="1"/>
  <c r="G220" i="1"/>
  <c r="H220" i="1"/>
  <c r="H619" i="1"/>
  <c r="G619" i="1"/>
  <c r="G147" i="1"/>
  <c r="H147" i="1"/>
  <c r="G259" i="1"/>
  <c r="H259" i="1"/>
  <c r="H453" i="1"/>
  <c r="G453" i="1"/>
  <c r="F408" i="4"/>
  <c r="C403" i="1"/>
  <c r="E636" i="4"/>
  <c r="D630" i="1" s="1"/>
  <c r="D522" i="1"/>
  <c r="H1047" i="1"/>
  <c r="G1047" i="1"/>
  <c r="H1214" i="1"/>
  <c r="F420" i="4"/>
  <c r="D635" i="4"/>
  <c r="C414" i="1"/>
  <c r="H1065" i="1"/>
  <c r="G1065" i="1"/>
  <c r="I16" i="3"/>
  <c r="E290" i="4"/>
  <c r="D286" i="1" s="1"/>
  <c r="E412" i="4"/>
  <c r="D2" i="1"/>
  <c r="G120" i="1"/>
  <c r="H120" i="1"/>
  <c r="H523" i="1"/>
  <c r="G523" i="1"/>
  <c r="F68" i="5"/>
  <c r="H21" i="3"/>
  <c r="C1046" i="1"/>
  <c r="H294" i="1"/>
  <c r="G294" i="1"/>
  <c r="H587" i="1"/>
  <c r="G587" i="1"/>
  <c r="H1517" i="1"/>
  <c r="G1517" i="1"/>
  <c r="H1329" i="1"/>
  <c r="G1329" i="1"/>
  <c r="H9" i="3"/>
  <c r="D412" i="4"/>
  <c r="D290" i="4"/>
  <c r="F6" i="4"/>
  <c r="H16" i="3"/>
  <c r="C2" i="1"/>
  <c r="E635" i="4"/>
  <c r="D629" i="1" s="1"/>
  <c r="H574" i="1"/>
  <c r="G574" i="1"/>
  <c r="H11" i="3"/>
  <c r="F175" i="5" l="1"/>
  <c r="C984" i="1"/>
  <c r="G282" i="9"/>
  <c r="E282" i="9" s="1"/>
  <c r="B282" i="9" s="1"/>
  <c r="G276" i="9"/>
  <c r="H293" i="1"/>
  <c r="E413" i="4"/>
  <c r="E415" i="4" s="1"/>
  <c r="D410" i="1" s="1"/>
  <c r="D285" i="1"/>
  <c r="H285" i="1" s="1"/>
  <c r="E291" i="4"/>
  <c r="D287" i="1" s="1"/>
  <c r="K3" i="9"/>
  <c r="I9" i="3"/>
  <c r="H1046" i="1"/>
  <c r="G1046" i="1"/>
  <c r="E639" i="4"/>
  <c r="D407" i="1"/>
  <c r="H414" i="1"/>
  <c r="G414" i="1"/>
  <c r="F291" i="4"/>
  <c r="C287" i="1"/>
  <c r="G985" i="1"/>
  <c r="N3" i="9"/>
  <c r="I11" i="3"/>
  <c r="G2" i="1"/>
  <c r="H2" i="1"/>
  <c r="D639" i="4"/>
  <c r="D414" i="4"/>
  <c r="F412" i="4"/>
  <c r="C407" i="1"/>
  <c r="F290" i="4"/>
  <c r="C286" i="1"/>
  <c r="F635" i="4"/>
  <c r="C629" i="1"/>
  <c r="G403" i="1"/>
  <c r="H403" i="1"/>
  <c r="H345" i="1"/>
  <c r="G345" i="1"/>
  <c r="H402" i="1"/>
  <c r="G402" i="1"/>
  <c r="H522" i="1"/>
  <c r="G522" i="1"/>
  <c r="G1152" i="1"/>
  <c r="H1152" i="1"/>
  <c r="H276" i="9"/>
  <c r="D984" i="1"/>
  <c r="H8" i="3" s="1"/>
  <c r="D415" i="4"/>
  <c r="D640" i="4"/>
  <c r="C408" i="1"/>
  <c r="H1435" i="1"/>
  <c r="G1435" i="1"/>
  <c r="F636" i="4"/>
  <c r="C630" i="1"/>
  <c r="E276" i="9" l="1"/>
  <c r="B276" i="9" s="1"/>
  <c r="F413" i="4"/>
  <c r="E414" i="4"/>
  <c r="D409" i="1" s="1"/>
  <c r="G285" i="1"/>
  <c r="E640" i="4"/>
  <c r="D634" i="1" s="1"/>
  <c r="D408" i="1"/>
  <c r="G408" i="1" s="1"/>
  <c r="M3" i="9"/>
  <c r="H629" i="1"/>
  <c r="G629" i="1"/>
  <c r="C409" i="1"/>
  <c r="H630" i="1"/>
  <c r="G630" i="1"/>
  <c r="D642" i="4"/>
  <c r="C634" i="1"/>
  <c r="E275" i="9"/>
  <c r="I8" i="3" s="1"/>
  <c r="G287" i="1"/>
  <c r="H287" i="1"/>
  <c r="G984" i="1"/>
  <c r="G286" i="1"/>
  <c r="H286" i="1"/>
  <c r="D641" i="4"/>
  <c r="F639" i="4"/>
  <c r="C633" i="1"/>
  <c r="F415" i="4"/>
  <c r="C410" i="1"/>
  <c r="H984" i="1"/>
  <c r="H407" i="1"/>
  <c r="G407" i="1"/>
  <c r="D633" i="1"/>
  <c r="H408" i="1" l="1"/>
  <c r="F414" i="4"/>
  <c r="E641" i="4"/>
  <c r="F641" i="4" s="1"/>
  <c r="F640" i="4"/>
  <c r="E642" i="4"/>
  <c r="D636" i="1" s="1"/>
  <c r="G410" i="1"/>
  <c r="H410" i="1"/>
  <c r="D645" i="4"/>
  <c r="C635" i="1"/>
  <c r="D646" i="4"/>
  <c r="F642" i="4"/>
  <c r="C636" i="1"/>
  <c r="H409" i="1"/>
  <c r="G409" i="1"/>
  <c r="H633" i="1"/>
  <c r="G633" i="1"/>
  <c r="H634" i="1"/>
  <c r="G634" i="1"/>
  <c r="D635" i="1" l="1"/>
  <c r="H635" i="1" s="1"/>
  <c r="E645" i="4"/>
  <c r="I18" i="3" s="1"/>
  <c r="E646" i="4"/>
  <c r="F646" i="4"/>
  <c r="H19" i="3"/>
  <c r="C640" i="1"/>
  <c r="H636" i="1"/>
  <c r="G636" i="1"/>
  <c r="H18" i="3"/>
  <c r="C639" i="1"/>
  <c r="G635" i="1" l="1"/>
  <c r="F645" i="4"/>
  <c r="D639" i="1"/>
  <c r="H639" i="1" s="1"/>
  <c r="I19" i="3"/>
  <c r="D640" i="1"/>
  <c r="G640" i="1" s="1"/>
  <c r="H7" i="3" l="1"/>
  <c r="J3" i="9" s="1"/>
  <c r="H640" i="1"/>
  <c r="G639" i="1"/>
  <c r="I7" i="3" l="1"/>
  <c r="M272" i="9"/>
  <c r="L272" i="9"/>
  <c r="H18" i="9"/>
  <c r="G18" i="9"/>
  <c r="H15" i="9"/>
  <c r="G17" i="9"/>
  <c r="L16" i="9"/>
  <c r="K12" i="9"/>
  <c r="J9" i="9"/>
  <c r="I6" i="9"/>
  <c r="I9" i="9"/>
  <c r="I12" i="9"/>
  <c r="J7" i="9"/>
  <c r="K9" i="9"/>
  <c r="J13" i="9"/>
  <c r="I13" i="9"/>
  <c r="J8" i="9"/>
  <c r="J11" i="9"/>
  <c r="K6" i="9"/>
  <c r="K13" i="9"/>
  <c r="I7" i="9"/>
  <c r="M15" i="9"/>
  <c r="K10" i="9"/>
  <c r="I11" i="9"/>
  <c r="J6" i="9"/>
  <c r="J5" i="9"/>
  <c r="L15" i="9"/>
  <c r="G16" i="9"/>
  <c r="K8" i="9"/>
  <c r="I17" i="9"/>
  <c r="H16" i="9"/>
  <c r="H17" i="9"/>
  <c r="J12" i="9"/>
  <c r="K7" i="9"/>
  <c r="G15" i="9"/>
  <c r="J17" i="9"/>
  <c r="K11" i="9"/>
  <c r="I5" i="9"/>
  <c r="I8" i="9"/>
  <c r="J10" i="9"/>
  <c r="K5" i="9"/>
  <c r="M16" i="9"/>
  <c r="E10" i="9" l="1"/>
  <c r="B10" i="9" s="1"/>
  <c r="E18" i="9"/>
  <c r="B18" i="9" s="1"/>
  <c r="E5" i="9"/>
  <c r="B5" i="9" s="1"/>
  <c r="F272" i="9"/>
  <c r="B272" i="9" s="1"/>
  <c r="E15" i="9"/>
  <c r="E7" i="9"/>
  <c r="B7" i="9" s="1"/>
  <c r="E16" i="9"/>
  <c r="E11" i="9"/>
  <c r="B11" i="9" s="1"/>
  <c r="E13" i="9"/>
  <c r="B13" i="9" s="1"/>
  <c r="E12" i="9"/>
  <c r="B12" i="9" s="1"/>
  <c r="E8" i="9"/>
  <c r="B8" i="9" s="1"/>
  <c r="F15" i="9"/>
  <c r="E9" i="9"/>
  <c r="B9" i="9" s="1"/>
  <c r="F16" i="9"/>
  <c r="E6" i="9"/>
  <c r="B6" i="9" s="1"/>
  <c r="E17" i="9"/>
  <c r="B17" i="9" s="1"/>
  <c r="F19" i="9" l="1"/>
  <c r="B15" i="9"/>
  <c r="E4" i="9"/>
  <c r="E14" i="9"/>
  <c r="B16" i="9"/>
  <c r="F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<sst xmlns="http://schemas.openxmlformats.org/spreadsheetml/2006/main" count="4313" uniqueCount="3393">
  <si>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</si>
  <si>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</si>
  <si>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</si>
  <si>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</si>
  <si>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</si>
  <si>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</si>
  <si>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</si>
  <si>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</si>
  <si>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</si>
  <si>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</si>
  <si>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</si>
  <si>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</si>
  <si>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</si>
  <si>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</si>
  <si>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</si>
  <si>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</si>
  <si>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</si>
  <si>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</si>
  <si>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</si>
  <si>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</si>
  <si>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</si>
  <si>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</si>
  <si>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</si>
  <si>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</si>
  <si>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</si>
  <si>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</si>
  <si>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</si>
  <si>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</si>
  <si>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</si>
  <si>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</si>
  <si>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</si>
  <si>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J.J. STROSSMAYERA U OSIJEKU - PREHRAMBENO-TEHNOLOŠKI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</si>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</sst>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34404794</v>
      </c>
      <c r="D2" s="6">
        <f>'PR-RAS'!E6</f>
        <v>35587573.469999999</v>
      </c>
      <c r="E2" s="6">
        <v>0</v>
      </c>
      <c r="F2" s="6">
        <v>0</v>
      </c>
      <c r="G2" s="7">
        <f t="shared" ref="G2:G264" si="0">(B2/1000)*(C2*1+D2*2)</f>
        <v>105579.94094</v>
      </c>
      <c r="H2" s="7">
        <f t="shared" ref="H2:H264" si="1">ABS(C2-ROUND(C2,0))+ABS(D2-ROUND(D2,0))</f>
        <v>0.4699999988079071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5942702</v>
      </c>
      <c r="D46" s="1">
        <f>'PR-RAS'!E50</f>
        <v>9658321.3200000003</v>
      </c>
      <c r="E46" s="1">
        <v>0</v>
      </c>
      <c r="F46" s="1">
        <v>0</v>
      </c>
      <c r="G46" s="2">
        <f t="shared" si="0"/>
        <v>1136670.5088</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972273</v>
      </c>
      <c r="D47" s="1">
        <f>'PR-RAS'!E51</f>
        <v>588930.99</v>
      </c>
      <c r="E47" s="1">
        <v>0</v>
      </c>
      <c r="F47" s="1">
        <v>0</v>
      </c>
      <c r="G47" s="2">
        <f t="shared" si="0"/>
        <v>98906.209080000001</v>
      </c>
      <c r="H47" s="2">
        <f t="shared" si="1"/>
        <v>1.0000000009313226E-2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972273</v>
      </c>
      <c r="D48" s="1">
        <f>'PR-RAS'!E52</f>
        <v>581081</v>
      </c>
      <c r="E48" s="1">
        <v>0</v>
      </c>
      <c r="F48" s="1">
        <v>0</v>
      </c>
      <c r="G48" s="2">
        <f t="shared" si="0"/>
        <v>100318.44500000001</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7849.99</v>
      </c>
      <c r="E49" s="1">
        <v>0</v>
      </c>
      <c r="F49" s="1">
        <v>0</v>
      </c>
      <c r="G49" s="2">
        <f t="shared" si="0"/>
        <v>753.59903999999995</v>
      </c>
      <c r="H49" s="2">
        <f t="shared" si="1"/>
        <v>1.0000000000218279E-2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1650999</v>
      </c>
      <c r="D50" s="1">
        <f>'PR-RAS'!E54</f>
        <v>1680849.4500000002</v>
      </c>
      <c r="E50" s="1">
        <v>0</v>
      </c>
      <c r="F50" s="1">
        <v>0</v>
      </c>
      <c r="G50" s="2">
        <f t="shared" si="0"/>
        <v>245622.19710000002</v>
      </c>
      <c r="H50" s="2">
        <f t="shared" si="1"/>
        <v>0.45000000018626451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1650999</v>
      </c>
      <c r="D53" s="1">
        <f>'PR-RAS'!E57</f>
        <v>455968.63</v>
      </c>
      <c r="E53" s="1">
        <v>0</v>
      </c>
      <c r="F53" s="1">
        <v>0</v>
      </c>
      <c r="G53" s="2">
        <f t="shared" si="0"/>
        <v>133272.68551999997</v>
      </c>
      <c r="H53" s="2">
        <f t="shared" si="1"/>
        <v>0.36999999999534339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1224880.82</v>
      </c>
      <c r="E54" s="1">
        <v>0</v>
      </c>
      <c r="F54" s="1">
        <v>0</v>
      </c>
      <c r="G54" s="2">
        <f t="shared" si="0"/>
        <v>129837.36692</v>
      </c>
      <c r="H54" s="2">
        <f t="shared" si="1"/>
        <v>0.17999999993480742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1800</v>
      </c>
      <c r="E58" s="1">
        <v>0</v>
      </c>
      <c r="F58" s="1">
        <v>0</v>
      </c>
      <c r="G58" s="2">
        <f t="shared" si="0"/>
        <v>205.20000000000002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1800</v>
      </c>
      <c r="E59" s="1">
        <v>0</v>
      </c>
      <c r="F59" s="1">
        <v>0</v>
      </c>
      <c r="G59" s="2">
        <f t="shared" si="0"/>
        <v>208.8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158000</v>
      </c>
      <c r="D64" s="1">
        <f>'PR-RAS'!E68</f>
        <v>132780</v>
      </c>
      <c r="E64" s="1">
        <v>0</v>
      </c>
      <c r="F64" s="1">
        <v>0</v>
      </c>
      <c r="G64" s="2">
        <f t="shared" si="0"/>
        <v>26684.28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158000</v>
      </c>
      <c r="D65" s="1">
        <f>'PR-RAS'!E69</f>
        <v>109685.75</v>
      </c>
      <c r="E65" s="1">
        <v>0</v>
      </c>
      <c r="F65" s="1">
        <v>0</v>
      </c>
      <c r="G65" s="2">
        <f t="shared" si="0"/>
        <v>24151.776000000002</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23094.25</v>
      </c>
      <c r="E66" s="1">
        <v>0</v>
      </c>
      <c r="F66" s="1">
        <v>0</v>
      </c>
      <c r="G66" s="2">
        <f t="shared" si="0"/>
        <v>3002.2525000000001</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3161430</v>
      </c>
      <c r="D73" s="1">
        <f>'PR-RAS'!E77</f>
        <v>7253960.8799999999</v>
      </c>
      <c r="E73" s="1">
        <v>0</v>
      </c>
      <c r="F73" s="1">
        <v>0</v>
      </c>
      <c r="G73" s="2">
        <f t="shared" si="0"/>
        <v>1272193.3267199998</v>
      </c>
      <c r="H73" s="2">
        <f t="shared" si="1"/>
        <v>0.12000000011175871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2626250</v>
      </c>
      <c r="D74" s="1">
        <f>'PR-RAS'!E78</f>
        <v>5012654.9800000004</v>
      </c>
      <c r="E74" s="1">
        <v>0</v>
      </c>
      <c r="F74" s="1">
        <v>0</v>
      </c>
      <c r="G74" s="2">
        <f t="shared" si="0"/>
        <v>923563.87708000001</v>
      </c>
      <c r="H74" s="2">
        <f t="shared" si="1"/>
        <v>1.9999999552965164E-2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290191.39</v>
      </c>
      <c r="E75" s="1">
        <v>0</v>
      </c>
      <c r="F75" s="1">
        <v>0</v>
      </c>
      <c r="G75" s="2">
        <f t="shared" si="0"/>
        <v>42948.325720000001</v>
      </c>
      <c r="H75" s="2">
        <f t="shared" si="1"/>
        <v>0.39000000001396984</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535180</v>
      </c>
      <c r="D76" s="1">
        <f>'PR-RAS'!E80</f>
        <v>1939782.67</v>
      </c>
      <c r="E76" s="1">
        <v>0</v>
      </c>
      <c r="F76" s="1">
        <v>0</v>
      </c>
      <c r="G76" s="2">
        <f t="shared" si="0"/>
        <v>331105.90049999999</v>
      </c>
      <c r="H76" s="2">
        <f t="shared" si="1"/>
        <v>0.33000000007450581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11331.84</v>
      </c>
      <c r="E77" s="1">
        <v>0</v>
      </c>
      <c r="F77" s="1">
        <v>0</v>
      </c>
      <c r="G77" s="2">
        <f t="shared" si="0"/>
        <v>1722.43968</v>
      </c>
      <c r="H77" s="2">
        <f t="shared" si="1"/>
        <v>0.15999999999985448</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1201</v>
      </c>
      <c r="D78" s="1">
        <f>'PR-RAS'!E82</f>
        <v>1252.19</v>
      </c>
      <c r="E78" s="1">
        <v>0</v>
      </c>
      <c r="F78" s="1">
        <v>0</v>
      </c>
      <c r="G78" s="2">
        <f t="shared" si="0"/>
        <v>285.31425999999999</v>
      </c>
      <c r="H78" s="2">
        <f t="shared" si="1"/>
        <v>0.19000000000005457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1201</v>
      </c>
      <c r="D79" s="1">
        <f>'PR-RAS'!E83</f>
        <v>1252.19</v>
      </c>
      <c r="E79" s="1">
        <v>0</v>
      </c>
      <c r="F79" s="1">
        <v>0</v>
      </c>
      <c r="G79" s="2">
        <f t="shared" si="0"/>
        <v>289.01963999999998</v>
      </c>
      <c r="H79" s="2">
        <f t="shared" si="1"/>
        <v>0.19000000000005457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1027</v>
      </c>
      <c r="D81" s="1">
        <f>'PR-RAS'!E85</f>
        <v>1114.31</v>
      </c>
      <c r="E81" s="1">
        <v>0</v>
      </c>
      <c r="F81" s="1">
        <v>0</v>
      </c>
      <c r="G81" s="2">
        <f t="shared" si="0"/>
        <v>260.44959999999998</v>
      </c>
      <c r="H81" s="2">
        <f t="shared" si="1"/>
        <v>0.30999999999994543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174</v>
      </c>
      <c r="D83" s="1">
        <f>'PR-RAS'!E87</f>
        <v>137.88</v>
      </c>
      <c r="E83" s="1">
        <v>0</v>
      </c>
      <c r="F83" s="1">
        <v>0</v>
      </c>
      <c r="G83" s="2">
        <f t="shared" si="0"/>
        <v>36.880319999999998</v>
      </c>
      <c r="H83" s="2">
        <f t="shared" si="1"/>
        <v>0.12000000000000455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4540362</v>
      </c>
      <c r="D102" s="1">
        <f>'PR-RAS'!E106</f>
        <v>2864007.39</v>
      </c>
      <c r="E102" s="1">
        <v>0</v>
      </c>
      <c r="F102" s="1">
        <v>0</v>
      </c>
      <c r="G102" s="2">
        <f t="shared" si="0"/>
        <v>1037106.0547800002</v>
      </c>
      <c r="H102" s="2">
        <f t="shared" si="1"/>
        <v>0.39000000013038516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4540362</v>
      </c>
      <c r="D108" s="1">
        <f>'PR-RAS'!E112</f>
        <v>2864007.39</v>
      </c>
      <c r="E108" s="1">
        <v>0</v>
      </c>
      <c r="F108" s="1">
        <v>0</v>
      </c>
      <c r="G108" s="2">
        <f t="shared" si="0"/>
        <v>1098716.3154600002</v>
      </c>
      <c r="H108" s="2">
        <f t="shared" si="1"/>
        <v>0.39000000013038516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4540362</v>
      </c>
      <c r="D113" s="1">
        <f>'PR-RAS'!E117</f>
        <v>2864007.39</v>
      </c>
      <c r="E113" s="1">
        <v>0</v>
      </c>
      <c r="F113" s="1">
        <v>0</v>
      </c>
      <c r="G113" s="2">
        <f t="shared" si="0"/>
        <v>1150058.1993600002</v>
      </c>
      <c r="H113" s="2">
        <f t="shared" si="1"/>
        <v>0.39000000013038516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1799560</v>
      </c>
      <c r="D120" s="1">
        <f>'PR-RAS'!E124</f>
        <v>786281.03</v>
      </c>
      <c r="E120" s="1">
        <v>0</v>
      </c>
      <c r="F120" s="1">
        <v>0</v>
      </c>
      <c r="G120" s="2">
        <f t="shared" si="0"/>
        <v>401282.52513999998</v>
      </c>
      <c r="H120" s="2">
        <f t="shared" si="1"/>
        <v>3.0000000027939677E-2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969697</v>
      </c>
      <c r="D121" s="1">
        <f>'PR-RAS'!E125</f>
        <v>721844.53</v>
      </c>
      <c r="E121" s="1">
        <v>0</v>
      </c>
      <c r="F121" s="1">
        <v>0</v>
      </c>
      <c r="G121" s="2">
        <f t="shared" si="0"/>
        <v>289606.3272</v>
      </c>
      <c r="H121" s="2">
        <f t="shared" si="1"/>
        <v>0.46999999997206032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37338</v>
      </c>
      <c r="D122" s="1">
        <f>'PR-RAS'!E126</f>
        <v>30390.400000000001</v>
      </c>
      <c r="E122" s="1">
        <v>0</v>
      </c>
      <c r="F122" s="1">
        <v>0</v>
      </c>
      <c r="G122" s="2">
        <f t="shared" si="0"/>
        <v>11872.3748</v>
      </c>
      <c r="H122" s="2">
        <f t="shared" si="1"/>
        <v>0.40000000000145519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932359</v>
      </c>
      <c r="D123" s="1">
        <f>'PR-RAS'!E127</f>
        <v>691454.13</v>
      </c>
      <c r="E123" s="1">
        <v>0</v>
      </c>
      <c r="F123" s="1">
        <v>0</v>
      </c>
      <c r="G123" s="2">
        <f t="shared" si="0"/>
        <v>282462.60571999999</v>
      </c>
      <c r="H123" s="2">
        <f t="shared" si="1"/>
        <v>0.13000000000465661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829863</v>
      </c>
      <c r="D124" s="1">
        <f>'PR-RAS'!E128</f>
        <v>64436.5</v>
      </c>
      <c r="E124" s="1">
        <v>0</v>
      </c>
      <c r="F124" s="1">
        <v>0</v>
      </c>
      <c r="G124" s="2">
        <f t="shared" si="0"/>
        <v>117924.52799999999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821613</v>
      </c>
      <c r="D125" s="1">
        <f>'PR-RAS'!E129</f>
        <v>64436.5</v>
      </c>
      <c r="E125" s="1">
        <v>0</v>
      </c>
      <c r="F125" s="1">
        <v>0</v>
      </c>
      <c r="G125" s="2">
        <f t="shared" si="0"/>
        <v>117860.264</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8250</v>
      </c>
      <c r="D126" s="1">
        <f>'PR-RAS'!E130</f>
        <v>0</v>
      </c>
      <c r="E126" s="1">
        <v>0</v>
      </c>
      <c r="F126" s="1">
        <v>0</v>
      </c>
      <c r="G126" s="2">
        <f t="shared" si="0"/>
        <v>1031.25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22119363</v>
      </c>
      <c r="D129" s="1">
        <f>'PR-RAS'!E133</f>
        <v>22277711.469999999</v>
      </c>
      <c r="E129" s="1">
        <v>0</v>
      </c>
      <c r="F129" s="1">
        <v>0</v>
      </c>
      <c r="G129" s="2">
        <f t="shared" si="0"/>
        <v>8534372.6003200002</v>
      </c>
      <c r="H129" s="2">
        <f t="shared" si="1"/>
        <v>0.4699999988079071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22119363</v>
      </c>
      <c r="D130" s="1">
        <f>'PR-RAS'!E134</f>
        <v>22277711.469999999</v>
      </c>
      <c r="E130" s="1">
        <v>0</v>
      </c>
      <c r="F130" s="1">
        <v>0</v>
      </c>
      <c r="G130" s="2">
        <f t="shared" si="0"/>
        <v>8601047.3862599991</v>
      </c>
      <c r="H130" s="2">
        <f t="shared" si="1"/>
        <v>0.4699999988079071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21796248</v>
      </c>
      <c r="D131" s="1">
        <f>'PR-RAS'!E135</f>
        <v>21653632.149999999</v>
      </c>
      <c r="E131" s="1">
        <v>0</v>
      </c>
      <c r="F131" s="1">
        <v>0</v>
      </c>
      <c r="G131" s="2">
        <f t="shared" si="0"/>
        <v>8463456.5989999995</v>
      </c>
      <c r="H131" s="2">
        <f t="shared" si="1"/>
        <v>0.14999999850988388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323115</v>
      </c>
      <c r="D132" s="1">
        <f>'PR-RAS'!E136</f>
        <v>624079.31999999995</v>
      </c>
      <c r="E132" s="1">
        <v>0</v>
      </c>
      <c r="F132" s="1">
        <v>0</v>
      </c>
      <c r="G132" s="2">
        <f t="shared" si="0"/>
        <v>205836.84683999998</v>
      </c>
      <c r="H132" s="2">
        <f t="shared" si="1"/>
        <v>0.31999999994877726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1606</v>
      </c>
      <c r="D135" s="1">
        <f>'PR-RAS'!E139</f>
        <v>7.0000000000000007E-2</v>
      </c>
      <c r="E135" s="1">
        <v>0</v>
      </c>
      <c r="F135" s="1">
        <v>0</v>
      </c>
      <c r="G135" s="2">
        <f t="shared" si="0"/>
        <v>215.22276000000002</v>
      </c>
      <c r="H135" s="2">
        <f t="shared" si="1"/>
        <v>7.0000000000000007E-2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1606</v>
      </c>
      <c r="D146" s="1">
        <f>'PR-RAS'!E150</f>
        <v>7.0000000000000007E-2</v>
      </c>
      <c r="E146" s="1">
        <v>0</v>
      </c>
      <c r="F146" s="1">
        <v>0</v>
      </c>
      <c r="G146" s="2">
        <f t="shared" si="0"/>
        <v>232.8903</v>
      </c>
      <c r="H146" s="2">
        <f t="shared" si="1"/>
        <v>7.0000000000000007E-2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30542775</v>
      </c>
      <c r="D147" s="1">
        <f>'PR-RAS'!E151</f>
        <v>33466564.689999998</v>
      </c>
      <c r="E147" s="1">
        <v>0</v>
      </c>
      <c r="F147" s="1">
        <v>0</v>
      </c>
      <c r="G147" s="2">
        <f t="shared" si="0"/>
        <v>14231482.039479999</v>
      </c>
      <c r="H147" s="2">
        <f t="shared" si="1"/>
        <v>0.31000000238418579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21691832</v>
      </c>
      <c r="D148" s="1">
        <f>'PR-RAS'!E152</f>
        <v>22568253.900000002</v>
      </c>
      <c r="E148" s="1">
        <v>0</v>
      </c>
      <c r="F148" s="1">
        <v>0</v>
      </c>
      <c r="G148" s="2">
        <f t="shared" si="0"/>
        <v>9823765.9506000001</v>
      </c>
      <c r="H148" s="2">
        <f t="shared" si="1"/>
        <v>9.9999997764825821E-2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18108461</v>
      </c>
      <c r="D149" s="1">
        <f>'PR-RAS'!E153</f>
        <v>18691579.150000002</v>
      </c>
      <c r="E149" s="1">
        <v>0</v>
      </c>
      <c r="F149" s="1">
        <v>0</v>
      </c>
      <c r="G149" s="2">
        <f t="shared" si="0"/>
        <v>8212759.6564000007</v>
      </c>
      <c r="H149" s="2">
        <f t="shared" si="1"/>
        <v>0.15000000223517418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18108461</v>
      </c>
      <c r="D150" s="1">
        <f>'PR-RAS'!E154</f>
        <v>18672384.420000002</v>
      </c>
      <c r="E150" s="1">
        <v>0</v>
      </c>
      <c r="F150" s="1">
        <v>0</v>
      </c>
      <c r="G150" s="2">
        <f t="shared" si="0"/>
        <v>8262531.2461600006</v>
      </c>
      <c r="H150" s="2">
        <f t="shared" si="1"/>
        <v>0.42000000178813934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19194.73</v>
      </c>
      <c r="E153" s="1">
        <v>0</v>
      </c>
      <c r="F153" s="1">
        <v>0</v>
      </c>
      <c r="G153" s="2">
        <f t="shared" si="0"/>
        <v>5835.1979199999996</v>
      </c>
      <c r="H153" s="2">
        <f t="shared" si="1"/>
        <v>0.27000000000043656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644417</v>
      </c>
      <c r="D154" s="1">
        <f>'PR-RAS'!E158</f>
        <v>799683.6</v>
      </c>
      <c r="E154" s="1">
        <v>0</v>
      </c>
      <c r="F154" s="1">
        <v>0</v>
      </c>
      <c r="G154" s="2">
        <f t="shared" si="0"/>
        <v>343298.98260000005</v>
      </c>
      <c r="H154" s="2">
        <f t="shared" si="1"/>
        <v>0.40000000002328306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2938954</v>
      </c>
      <c r="D155" s="1">
        <f>'PR-RAS'!E159</f>
        <v>3076991.15</v>
      </c>
      <c r="E155" s="1">
        <v>0</v>
      </c>
      <c r="F155" s="1">
        <v>0</v>
      </c>
      <c r="G155" s="2">
        <f t="shared" si="0"/>
        <v>1400312.1902000001</v>
      </c>
      <c r="H155" s="2">
        <f t="shared" si="1"/>
        <v>0.14999999990686774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2938954</v>
      </c>
      <c r="D157" s="1">
        <f>'PR-RAS'!E161</f>
        <v>3076991.15</v>
      </c>
      <c r="E157" s="1">
        <v>0</v>
      </c>
      <c r="F157" s="1">
        <v>0</v>
      </c>
      <c r="G157" s="2">
        <f t="shared" si="0"/>
        <v>1418498.0628000002</v>
      </c>
      <c r="H157" s="2">
        <f t="shared" si="1"/>
        <v>0.14999999990686774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5960406</v>
      </c>
      <c r="D159" s="1">
        <f>'PR-RAS'!E163</f>
        <v>8591924.4900000002</v>
      </c>
      <c r="E159" s="1">
        <v>0</v>
      </c>
      <c r="F159" s="1">
        <v>0</v>
      </c>
      <c r="G159" s="2">
        <f t="shared" si="0"/>
        <v>3656792.2868400002</v>
      </c>
      <c r="H159" s="2">
        <f t="shared" si="1"/>
        <v>0.49000000022351742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1457941</v>
      </c>
      <c r="D160" s="1">
        <f>'PR-RAS'!E164</f>
        <v>2197744.4899999998</v>
      </c>
      <c r="E160" s="1">
        <v>0</v>
      </c>
      <c r="F160" s="1">
        <v>0</v>
      </c>
      <c r="G160" s="2">
        <f t="shared" si="0"/>
        <v>930695.36681999988</v>
      </c>
      <c r="H160" s="2">
        <f t="shared" si="1"/>
        <v>0.48999999975785613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955508</v>
      </c>
      <c r="D161" s="1">
        <f>'PR-RAS'!E165</f>
        <v>1535762.22</v>
      </c>
      <c r="E161" s="1">
        <v>0</v>
      </c>
      <c r="F161" s="1">
        <v>0</v>
      </c>
      <c r="G161" s="2">
        <f t="shared" si="0"/>
        <v>644325.19039999996</v>
      </c>
      <c r="H161" s="2">
        <f t="shared" si="1"/>
        <v>0.21999999997206032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392804</v>
      </c>
      <c r="D162" s="1">
        <f>'PR-RAS'!E166</f>
        <v>404752.21</v>
      </c>
      <c r="E162" s="1">
        <v>0</v>
      </c>
      <c r="F162" s="1">
        <v>0</v>
      </c>
      <c r="G162" s="2">
        <f t="shared" si="0"/>
        <v>193571.65562000001</v>
      </c>
      <c r="H162" s="2">
        <f t="shared" si="1"/>
        <v>0.21000000002095476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109629</v>
      </c>
      <c r="D163" s="1">
        <f>'PR-RAS'!E167</f>
        <v>257230.06</v>
      </c>
      <c r="E163" s="1">
        <v>0</v>
      </c>
      <c r="F163" s="1">
        <v>0</v>
      </c>
      <c r="G163" s="2">
        <f t="shared" si="0"/>
        <v>101102.43744000001</v>
      </c>
      <c r="H163" s="2">
        <f t="shared" si="1"/>
        <v>5.9999999997671694E-2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2046635</v>
      </c>
      <c r="D165" s="1">
        <f>'PR-RAS'!E169</f>
        <v>2098396.59</v>
      </c>
      <c r="E165" s="1">
        <v>0</v>
      </c>
      <c r="F165" s="1">
        <v>0</v>
      </c>
      <c r="G165" s="2">
        <f t="shared" si="0"/>
        <v>1023922.22152</v>
      </c>
      <c r="H165" s="2">
        <f t="shared" si="1"/>
        <v>0.41000000014901161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224588</v>
      </c>
      <c r="D166" s="1">
        <f>'PR-RAS'!E170</f>
        <v>238116.57</v>
      </c>
      <c r="E166" s="1">
        <v>0</v>
      </c>
      <c r="F166" s="1">
        <v>0</v>
      </c>
      <c r="G166" s="2">
        <f t="shared" si="0"/>
        <v>115635.4881</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956740</v>
      </c>
      <c r="D167" s="1">
        <f>'PR-RAS'!E171</f>
        <v>960523.19</v>
      </c>
      <c r="E167" s="1">
        <v>0</v>
      </c>
      <c r="F167" s="1">
        <v>0</v>
      </c>
      <c r="G167" s="2">
        <f t="shared" si="0"/>
        <v>477712.53908000002</v>
      </c>
      <c r="H167" s="2">
        <f t="shared" si="1"/>
        <v>0.18999999994412065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734825</v>
      </c>
      <c r="D168" s="1">
        <f>'PR-RAS'!E172</f>
        <v>791895.64</v>
      </c>
      <c r="E168" s="1">
        <v>0</v>
      </c>
      <c r="F168" s="1">
        <v>0</v>
      </c>
      <c r="G168" s="2">
        <f t="shared" si="0"/>
        <v>387208.91876000009</v>
      </c>
      <c r="H168" s="2">
        <f t="shared" si="1"/>
        <v>0.35999999998603016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65928</v>
      </c>
      <c r="D169" s="1">
        <f>'PR-RAS'!E173</f>
        <v>45026.7</v>
      </c>
      <c r="E169" s="1">
        <v>0</v>
      </c>
      <c r="F169" s="1">
        <v>0</v>
      </c>
      <c r="G169" s="2">
        <f t="shared" si="0"/>
        <v>26204.875200000002</v>
      </c>
      <c r="H169" s="2">
        <f t="shared" si="1"/>
        <v>0.30000000000291038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57002</v>
      </c>
      <c r="D170" s="1">
        <f>'PR-RAS'!E174</f>
        <v>55120.28</v>
      </c>
      <c r="E170" s="1">
        <v>0</v>
      </c>
      <c r="F170" s="1">
        <v>0</v>
      </c>
      <c r="G170" s="2">
        <f t="shared" si="0"/>
        <v>28263.99264</v>
      </c>
      <c r="H170" s="2">
        <f t="shared" si="1"/>
        <v>0.27999999999883585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7552</v>
      </c>
      <c r="D172" s="1">
        <f>'PR-RAS'!E176</f>
        <v>7714.21</v>
      </c>
      <c r="E172" s="1">
        <v>0</v>
      </c>
      <c r="F172" s="1">
        <v>0</v>
      </c>
      <c r="G172" s="2">
        <f t="shared" si="0"/>
        <v>3929.65182</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1846684</v>
      </c>
      <c r="D173" s="1">
        <f>'PR-RAS'!E177</f>
        <v>2800386.9800000004</v>
      </c>
      <c r="E173" s="1">
        <v>0</v>
      </c>
      <c r="F173" s="1">
        <v>0</v>
      </c>
      <c r="G173" s="2">
        <f t="shared" si="0"/>
        <v>1280962.7691200001</v>
      </c>
      <c r="H173" s="2">
        <f t="shared" si="1"/>
        <v>1.9999999552965164E-2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79678</v>
      </c>
      <c r="D174" s="1">
        <f>'PR-RAS'!E178</f>
        <v>86654.58</v>
      </c>
      <c r="E174" s="1">
        <v>0</v>
      </c>
      <c r="F174" s="1">
        <v>0</v>
      </c>
      <c r="G174" s="2">
        <f t="shared" si="0"/>
        <v>43766.778679999996</v>
      </c>
      <c r="H174" s="2">
        <f t="shared" si="1"/>
        <v>0.41999999999825377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277398</v>
      </c>
      <c r="D175" s="1">
        <f>'PR-RAS'!E179</f>
        <v>464996.73</v>
      </c>
      <c r="E175" s="1">
        <v>0</v>
      </c>
      <c r="F175" s="1">
        <v>0</v>
      </c>
      <c r="G175" s="2">
        <f t="shared" si="0"/>
        <v>210086.11403999999</v>
      </c>
      <c r="H175" s="2">
        <f t="shared" si="1"/>
        <v>0.27000000001862645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314552</v>
      </c>
      <c r="D176" s="1">
        <f>'PR-RAS'!E180</f>
        <v>270792.2</v>
      </c>
      <c r="E176" s="1">
        <v>0</v>
      </c>
      <c r="F176" s="1">
        <v>0</v>
      </c>
      <c r="G176" s="2">
        <f t="shared" si="0"/>
        <v>149823.87</v>
      </c>
      <c r="H176" s="2">
        <f t="shared" si="1"/>
        <v>0.20000000001164153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83221</v>
      </c>
      <c r="D177" s="1">
        <f>'PR-RAS'!E181</f>
        <v>80739.3</v>
      </c>
      <c r="E177" s="1">
        <v>0</v>
      </c>
      <c r="F177" s="1">
        <v>0</v>
      </c>
      <c r="G177" s="2">
        <f t="shared" si="0"/>
        <v>43067.1296</v>
      </c>
      <c r="H177" s="2">
        <f t="shared" si="1"/>
        <v>0.30000000000291038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54055</v>
      </c>
      <c r="D178" s="1">
        <f>'PR-RAS'!E182</f>
        <v>34525.01</v>
      </c>
      <c r="E178" s="1">
        <v>0</v>
      </c>
      <c r="F178" s="1">
        <v>0</v>
      </c>
      <c r="G178" s="2">
        <f t="shared" si="0"/>
        <v>21789.588540000001</v>
      </c>
      <c r="H178" s="2">
        <f t="shared" si="1"/>
        <v>1.0000000002037268E-2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60560</v>
      </c>
      <c r="D179" s="1">
        <f>'PR-RAS'!E183</f>
        <v>216297.76</v>
      </c>
      <c r="E179" s="1">
        <v>0</v>
      </c>
      <c r="F179" s="1">
        <v>0</v>
      </c>
      <c r="G179" s="2">
        <f t="shared" si="0"/>
        <v>87781.682560000001</v>
      </c>
      <c r="H179" s="2">
        <f t="shared" si="1"/>
        <v>0.23999999999068677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686329</v>
      </c>
      <c r="D180" s="1">
        <f>'PR-RAS'!E184</f>
        <v>1244786.1200000001</v>
      </c>
      <c r="E180" s="1">
        <v>0</v>
      </c>
      <c r="F180" s="1">
        <v>0</v>
      </c>
      <c r="G180" s="2">
        <f t="shared" si="0"/>
        <v>568486.32195999997</v>
      </c>
      <c r="H180" s="2">
        <f t="shared" si="1"/>
        <v>0.12000000011175871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26920</v>
      </c>
      <c r="D181" s="1">
        <f>'PR-RAS'!E185</f>
        <v>57080</v>
      </c>
      <c r="E181" s="1">
        <v>0</v>
      </c>
      <c r="F181" s="1">
        <v>0</v>
      </c>
      <c r="G181" s="2">
        <f t="shared" si="0"/>
        <v>25394.399999999998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263971</v>
      </c>
      <c r="D182" s="1">
        <f>'PR-RAS'!E186</f>
        <v>344515.28</v>
      </c>
      <c r="E182" s="1">
        <v>0</v>
      </c>
      <c r="F182" s="1">
        <v>0</v>
      </c>
      <c r="G182" s="2">
        <f t="shared" si="0"/>
        <v>172493.28236000001</v>
      </c>
      <c r="H182" s="2">
        <f t="shared" si="1"/>
        <v>0.28000000002793968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62105</v>
      </c>
      <c r="D183" s="1">
        <f>'PR-RAS'!E187</f>
        <v>172758.91</v>
      </c>
      <c r="E183" s="1">
        <v>0</v>
      </c>
      <c r="F183" s="1">
        <v>0</v>
      </c>
      <c r="G183" s="2">
        <f t="shared" si="0"/>
        <v>74187.353239999997</v>
      </c>
      <c r="H183" s="2">
        <f t="shared" si="1"/>
        <v>8.999999999650754E-2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547041</v>
      </c>
      <c r="D184" s="1">
        <f>'PR-RAS'!E188</f>
        <v>1322637.52</v>
      </c>
      <c r="E184" s="1">
        <v>0</v>
      </c>
      <c r="F184" s="1">
        <v>0</v>
      </c>
      <c r="G184" s="2">
        <f t="shared" si="0"/>
        <v>584193.83531999995</v>
      </c>
      <c r="H184" s="2">
        <f t="shared" si="1"/>
        <v>0.47999999998137355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155170</v>
      </c>
      <c r="D187" s="1">
        <f>'PR-RAS'!E191</f>
        <v>195805.16</v>
      </c>
      <c r="E187" s="1">
        <v>0</v>
      </c>
      <c r="F187" s="1">
        <v>0</v>
      </c>
      <c r="G187" s="2">
        <f t="shared" si="0"/>
        <v>101701.13952000001</v>
      </c>
      <c r="H187" s="2">
        <f t="shared" si="1"/>
        <v>0.16000000000349246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13043</v>
      </c>
      <c r="D188" s="1">
        <f>'PR-RAS'!E192</f>
        <v>15648.91</v>
      </c>
      <c r="E188" s="1">
        <v>0</v>
      </c>
      <c r="F188" s="1">
        <v>0</v>
      </c>
      <c r="G188" s="2">
        <f t="shared" si="0"/>
        <v>8291.7333400000007</v>
      </c>
      <c r="H188" s="2">
        <f t="shared" si="1"/>
        <v>9.0000000000145519E-2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37690</v>
      </c>
      <c r="D189" s="1">
        <f>'PR-RAS'!E193</f>
        <v>12935</v>
      </c>
      <c r="E189" s="1">
        <v>0</v>
      </c>
      <c r="F189" s="1">
        <v>0</v>
      </c>
      <c r="G189" s="2">
        <f t="shared" si="0"/>
        <v>11949.28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7058</v>
      </c>
      <c r="D190" s="1">
        <f>'PR-RAS'!E194</f>
        <v>0</v>
      </c>
      <c r="E190" s="1">
        <v>0</v>
      </c>
      <c r="F190" s="1">
        <v>0</v>
      </c>
      <c r="G190" s="2">
        <f t="shared" si="0"/>
        <v>1333.962</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334080</v>
      </c>
      <c r="D191" s="1">
        <f>'PR-RAS'!E195</f>
        <v>1098248.45</v>
      </c>
      <c r="E191" s="1">
        <v>0</v>
      </c>
      <c r="F191" s="1">
        <v>0</v>
      </c>
      <c r="G191" s="2">
        <f t="shared" si="0"/>
        <v>480809.61099999998</v>
      </c>
      <c r="H191" s="2">
        <f t="shared" si="1"/>
        <v>0.44999999995343387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65004</v>
      </c>
      <c r="D192" s="1">
        <f>'PR-RAS'!E196</f>
        <v>78295.58</v>
      </c>
      <c r="E192" s="1">
        <v>0</v>
      </c>
      <c r="F192" s="1">
        <v>0</v>
      </c>
      <c r="G192" s="2">
        <f t="shared" si="0"/>
        <v>42324.675560000003</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65004</v>
      </c>
      <c r="D206" s="1">
        <f>'PR-RAS'!E210</f>
        <v>78295.58</v>
      </c>
      <c r="E206" s="1">
        <v>0</v>
      </c>
      <c r="F206" s="1">
        <v>0</v>
      </c>
      <c r="G206" s="2">
        <f t="shared" si="0"/>
        <v>45427.007799999999</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61313</v>
      </c>
      <c r="D207" s="1">
        <f>'PR-RAS'!E211</f>
        <v>73322.06</v>
      </c>
      <c r="E207" s="1">
        <v>0</v>
      </c>
      <c r="F207" s="1">
        <v>0</v>
      </c>
      <c r="G207" s="2">
        <f t="shared" si="0"/>
        <v>42839.166719999994</v>
      </c>
      <c r="H207" s="2">
        <f t="shared" si="1"/>
        <v>5.9999999997671694E-2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3305</v>
      </c>
      <c r="D208" s="1">
        <f>'PR-RAS'!E212</f>
        <v>4973.5200000000004</v>
      </c>
      <c r="E208" s="1">
        <v>0</v>
      </c>
      <c r="F208" s="1">
        <v>0</v>
      </c>
      <c r="G208" s="2">
        <f t="shared" si="0"/>
        <v>2743.1722800000002</v>
      </c>
      <c r="H208" s="2">
        <f t="shared" si="1"/>
        <v>0.47999999999956344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76</v>
      </c>
      <c r="D209" s="1">
        <f>'PR-RAS'!E213</f>
        <v>0</v>
      </c>
      <c r="E209" s="1">
        <v>0</v>
      </c>
      <c r="F209" s="1">
        <v>0</v>
      </c>
      <c r="G209" s="2">
        <f t="shared" si="0"/>
        <v>15.808</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310</v>
      </c>
      <c r="D210" s="1">
        <f>'PR-RAS'!E214</f>
        <v>0</v>
      </c>
      <c r="E210" s="1">
        <v>0</v>
      </c>
      <c r="F210" s="1">
        <v>0</v>
      </c>
      <c r="G210" s="2">
        <f t="shared" si="0"/>
        <v>64.789999999999992</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25085</v>
      </c>
      <c r="D220" s="1">
        <f>'PR-RAS'!E224</f>
        <v>25300.32</v>
      </c>
      <c r="E220" s="1">
        <v>0</v>
      </c>
      <c r="F220" s="1">
        <v>0</v>
      </c>
      <c r="G220" s="2">
        <f t="shared" si="0"/>
        <v>16575.155159999998</v>
      </c>
      <c r="H220" s="2">
        <f t="shared" si="1"/>
        <v>0.31999999999970896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25085</v>
      </c>
      <c r="D243" s="1">
        <f>'PR-RAS'!E247</f>
        <v>25300.32</v>
      </c>
      <c r="E243" s="1">
        <v>0</v>
      </c>
      <c r="F243" s="1">
        <v>0</v>
      </c>
      <c r="G243" s="2">
        <f t="shared" si="0"/>
        <v>18315.924879999999</v>
      </c>
      <c r="H243" s="2">
        <f t="shared" si="1"/>
        <v>0.31999999999970896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9000</v>
      </c>
      <c r="E244" s="1">
        <v>0</v>
      </c>
      <c r="F244" s="1">
        <v>0</v>
      </c>
      <c r="G244" s="2">
        <f t="shared" si="0"/>
        <v>4374</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25085</v>
      </c>
      <c r="D246" s="1">
        <f>'PR-RAS'!E250</f>
        <v>16300.32</v>
      </c>
      <c r="E246" s="1">
        <v>0</v>
      </c>
      <c r="F246" s="1">
        <v>0</v>
      </c>
      <c r="G246" s="2">
        <f t="shared" si="0"/>
        <v>14132.9818</v>
      </c>
      <c r="H246" s="2">
        <f t="shared" si="1"/>
        <v>0.31999999999970896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2788448</v>
      </c>
      <c r="D248" s="1">
        <f>'PR-RAS'!E252</f>
        <v>2202790.4</v>
      </c>
      <c r="E248" s="1">
        <v>0</v>
      </c>
      <c r="F248" s="1">
        <v>0</v>
      </c>
      <c r="G248" s="2">
        <f t="shared" si="0"/>
        <v>1776925.1136</v>
      </c>
      <c r="H248" s="2">
        <f t="shared" si="1"/>
        <v>0.39999999990686774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2788448</v>
      </c>
      <c r="D255" s="1">
        <f>'PR-RAS'!E259</f>
        <v>2202790.4</v>
      </c>
      <c r="E255" s="1">
        <v>0</v>
      </c>
      <c r="F255" s="1">
        <v>0</v>
      </c>
      <c r="G255" s="2">
        <f t="shared" si="0"/>
        <v>1827283.3152000001</v>
      </c>
      <c r="H255" s="2">
        <f t="shared" si="1"/>
        <v>0.39999999990686774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2788448</v>
      </c>
      <c r="D256" s="1">
        <f>'PR-RAS'!E260</f>
        <v>2202790.4</v>
      </c>
      <c r="E256" s="1">
        <v>0</v>
      </c>
      <c r="F256" s="1">
        <v>0</v>
      </c>
      <c r="G256" s="2">
        <f t="shared" si="0"/>
        <v>1834477.344</v>
      </c>
      <c r="H256" s="2">
        <f t="shared" si="1"/>
        <v>0.39999999990686774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12000</v>
      </c>
      <c r="D259" s="1">
        <f>'PR-RAS'!E263</f>
        <v>0</v>
      </c>
      <c r="E259" s="1">
        <v>0</v>
      </c>
      <c r="F259" s="1">
        <v>0</v>
      </c>
      <c r="G259" s="2">
        <f t="shared" si="0"/>
        <v>3096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12000</v>
      </c>
      <c r="D260" s="1">
        <f>'PR-RAS'!E264</f>
        <v>0</v>
      </c>
      <c r="E260" s="1">
        <v>0</v>
      </c>
      <c r="F260" s="1">
        <v>0</v>
      </c>
      <c r="G260" s="2">
        <f t="shared" si="0"/>
        <v>3108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12000</v>
      </c>
      <c r="D261" s="1">
        <f>'PR-RAS'!E265</f>
        <v>0</v>
      </c>
      <c r="E261" s="1">
        <v>0</v>
      </c>
      <c r="F261" s="1">
        <v>0</v>
      </c>
      <c r="G261" s="2">
        <f t="shared" si="0"/>
        <v>3120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30542775</v>
      </c>
      <c r="D285" s="1">
        <f>'PR-RAS'!E289</f>
        <v>33466564.689999998</v>
      </c>
      <c r="E285" s="1">
        <v>0</v>
      </c>
      <c r="F285" s="1">
        <v>0</v>
      </c>
      <c r="G285" s="2">
        <f t="shared" si="8"/>
        <v>27683156.843919996</v>
      </c>
      <c r="H285" s="2">
        <f t="shared" si="9"/>
        <v>0.31000000238418579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3862019</v>
      </c>
      <c r="D286" s="1">
        <f>'PR-RAS'!E290</f>
        <v>2121008.7800000012</v>
      </c>
      <c r="E286" s="1">
        <v>0</v>
      </c>
      <c r="F286" s="1">
        <v>0</v>
      </c>
      <c r="G286" s="2">
        <f t="shared" si="8"/>
        <v>2309650.4196000006</v>
      </c>
      <c r="H286" s="2">
        <f t="shared" si="9"/>
        <v>0.2199999988079071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10557436</v>
      </c>
      <c r="D288" s="1">
        <f>'PR-RAS'!E292</f>
        <v>13270773.189999999</v>
      </c>
      <c r="E288" s="1">
        <v>0</v>
      </c>
      <c r="F288" s="1">
        <v>0</v>
      </c>
      <c r="G288" s="2">
        <f t="shared" si="8"/>
        <v>10647407.943059998</v>
      </c>
      <c r="H288" s="2">
        <f t="shared" si="9"/>
        <v>0.18999999947845936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14047</v>
      </c>
      <c r="D291" s="1">
        <f>'PR-RAS'!E295</f>
        <v>11304.46</v>
      </c>
      <c r="E291" s="1">
        <v>0</v>
      </c>
      <c r="F291" s="1">
        <v>0</v>
      </c>
      <c r="G291" s="2">
        <f t="shared" si="8"/>
        <v>10630.216799999998</v>
      </c>
      <c r="H291" s="2">
        <f t="shared" si="9"/>
        <v>0.45999999999912689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2481</v>
      </c>
      <c r="D293" s="1">
        <f>'PR-RAS'!E298</f>
        <v>2037.07</v>
      </c>
      <c r="E293" s="1">
        <v>0</v>
      </c>
      <c r="F293" s="1">
        <v>0</v>
      </c>
      <c r="G293" s="2">
        <f t="shared" si="8"/>
        <v>1914.1008799999997</v>
      </c>
      <c r="H293" s="2">
        <f t="shared" si="9"/>
        <v>6.9999999999936335E-2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2481</v>
      </c>
      <c r="D306" s="1">
        <f>'PR-RAS'!E311</f>
        <v>2037.07</v>
      </c>
      <c r="E306" s="1">
        <v>0</v>
      </c>
      <c r="F306" s="1">
        <v>0</v>
      </c>
      <c r="G306" s="2">
        <f t="shared" si="8"/>
        <v>1999.3176999999998</v>
      </c>
      <c r="H306" s="2">
        <f t="shared" si="9"/>
        <v>6.9999999999936335E-2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2481</v>
      </c>
      <c r="D307" s="1">
        <f>'PR-RAS'!E312</f>
        <v>2037.07</v>
      </c>
      <c r="E307" s="1">
        <v>0</v>
      </c>
      <c r="F307" s="1">
        <v>0</v>
      </c>
      <c r="G307" s="2">
        <f t="shared" si="8"/>
        <v>2005.8728399999998</v>
      </c>
      <c r="H307" s="2">
        <f t="shared" si="9"/>
        <v>6.9999999999936335E-2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2481</v>
      </c>
      <c r="D308" s="1">
        <f>'PR-RAS'!E313</f>
        <v>2037.07</v>
      </c>
      <c r="E308" s="1">
        <v>0</v>
      </c>
      <c r="F308" s="1">
        <v>0</v>
      </c>
      <c r="G308" s="2">
        <f t="shared" si="8"/>
        <v>2012.4279799999997</v>
      </c>
      <c r="H308" s="2">
        <f t="shared" si="9"/>
        <v>6.9999999999936335E-2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1151163</v>
      </c>
      <c r="D345" s="1">
        <f>'PR-RAS'!E350</f>
        <v>4043315.94</v>
      </c>
      <c r="E345" s="1">
        <v>0</v>
      </c>
      <c r="F345" s="1">
        <v>0</v>
      </c>
      <c r="G345" s="2">
        <f t="shared" si="8"/>
        <v>3177801.4387199995</v>
      </c>
      <c r="H345" s="2">
        <f t="shared" si="9"/>
        <v>6.0000000055879354E-2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131680</v>
      </c>
      <c r="D346" s="1">
        <f>'PR-RAS'!E351</f>
        <v>0</v>
      </c>
      <c r="E346" s="1">
        <v>0</v>
      </c>
      <c r="F346" s="1">
        <v>0</v>
      </c>
      <c r="G346" s="2">
        <f t="shared" si="8"/>
        <v>45429.599999999999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131680</v>
      </c>
      <c r="D351" s="1">
        <f>'PR-RAS'!E356</f>
        <v>0</v>
      </c>
      <c r="E351" s="1">
        <v>0</v>
      </c>
      <c r="F351" s="1">
        <v>0</v>
      </c>
      <c r="G351" s="2">
        <f t="shared" si="8"/>
        <v>46088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131680</v>
      </c>
      <c r="D355" s="1">
        <f>'PR-RAS'!E360</f>
        <v>0</v>
      </c>
      <c r="E355" s="1">
        <v>0</v>
      </c>
      <c r="F355" s="1">
        <v>0</v>
      </c>
      <c r="G355" s="2">
        <f t="shared" si="8"/>
        <v>46614.720000000001</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1019483</v>
      </c>
      <c r="D358" s="1">
        <f>'PR-RAS'!E363</f>
        <v>4043315.94</v>
      </c>
      <c r="E358" s="1">
        <v>0</v>
      </c>
      <c r="F358" s="1">
        <v>0</v>
      </c>
      <c r="G358" s="2">
        <f t="shared" si="8"/>
        <v>3250883.0121599995</v>
      </c>
      <c r="H358" s="2">
        <f t="shared" si="9"/>
        <v>6.0000000055879354E-2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986871</v>
      </c>
      <c r="D364" s="1">
        <f>'PR-RAS'!E369</f>
        <v>4019392.44</v>
      </c>
      <c r="E364" s="1">
        <v>0</v>
      </c>
      <c r="F364" s="1">
        <v>0</v>
      </c>
      <c r="G364" s="2">
        <f t="shared" si="8"/>
        <v>3276313.0844399994</v>
      </c>
      <c r="H364" s="2">
        <f t="shared" si="9"/>
        <v>0.43999999994412065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268915</v>
      </c>
      <c r="D365" s="1">
        <f>'PR-RAS'!E370</f>
        <v>210459.09</v>
      </c>
      <c r="E365" s="1">
        <v>0</v>
      </c>
      <c r="F365" s="1">
        <v>0</v>
      </c>
      <c r="G365" s="2">
        <f t="shared" si="8"/>
        <v>251099.27751999997</v>
      </c>
      <c r="H365" s="2">
        <f t="shared" si="9"/>
        <v>8.999999999650754E-2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4473</v>
      </c>
      <c r="D366" s="1">
        <f>'PR-RAS'!E371</f>
        <v>17112.490000000002</v>
      </c>
      <c r="E366" s="1">
        <v>0</v>
      </c>
      <c r="F366" s="1">
        <v>0</v>
      </c>
      <c r="G366" s="2">
        <f t="shared" si="8"/>
        <v>14124.762700000001</v>
      </c>
      <c r="H366" s="2">
        <f t="shared" si="9"/>
        <v>0.49000000000160071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114649</v>
      </c>
      <c r="D367" s="1">
        <f>'PR-RAS'!E372</f>
        <v>214535.49</v>
      </c>
      <c r="E367" s="1">
        <v>0</v>
      </c>
      <c r="F367" s="1">
        <v>0</v>
      </c>
      <c r="G367" s="2">
        <f t="shared" si="8"/>
        <v>199001.51267999999</v>
      </c>
      <c r="H367" s="2">
        <f t="shared" si="9"/>
        <v>0.48999999999068677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248735</v>
      </c>
      <c r="D368" s="1">
        <f>'PR-RAS'!E373</f>
        <v>2905206.91</v>
      </c>
      <c r="E368" s="1">
        <v>0</v>
      </c>
      <c r="F368" s="1">
        <v>0</v>
      </c>
      <c r="G368" s="2">
        <f t="shared" si="8"/>
        <v>2223707.6169400001</v>
      </c>
      <c r="H368" s="2">
        <f t="shared" si="9"/>
        <v>8.9999999850988388E-2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280919</v>
      </c>
      <c r="D369" s="1">
        <f>'PR-RAS'!E374</f>
        <v>218056.39</v>
      </c>
      <c r="E369" s="1">
        <v>0</v>
      </c>
      <c r="F369" s="1">
        <v>0</v>
      </c>
      <c r="G369" s="2">
        <f t="shared" si="8"/>
        <v>263867.69504000002</v>
      </c>
      <c r="H369" s="2">
        <f t="shared" si="9"/>
        <v>0.39000000001396984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69180</v>
      </c>
      <c r="D371" s="1">
        <f>'PR-RAS'!E376</f>
        <v>454022.07</v>
      </c>
      <c r="E371" s="1">
        <v>0</v>
      </c>
      <c r="F371" s="1">
        <v>0</v>
      </c>
      <c r="G371" s="2">
        <f t="shared" si="8"/>
        <v>361572.93180000002</v>
      </c>
      <c r="H371" s="2">
        <f t="shared" si="9"/>
        <v>7.0000000006984919E-2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32612</v>
      </c>
      <c r="D378" s="1">
        <f>'PR-RAS'!E383</f>
        <v>23923.5</v>
      </c>
      <c r="E378" s="1">
        <v>0</v>
      </c>
      <c r="F378" s="1">
        <v>0</v>
      </c>
      <c r="G378" s="2">
        <f t="shared" si="8"/>
        <v>30333.043000000001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32612</v>
      </c>
      <c r="D379" s="1">
        <f>'PR-RAS'!E384</f>
        <v>23923.5</v>
      </c>
      <c r="E379" s="1">
        <v>0</v>
      </c>
      <c r="F379" s="1">
        <v>0</v>
      </c>
      <c r="G379" s="2">
        <f t="shared" si="8"/>
        <v>30413.502</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1148682</v>
      </c>
      <c r="D403" s="1">
        <f>'PR-RAS'!E408</f>
        <v>4041278.87</v>
      </c>
      <c r="E403" s="1">
        <v>0</v>
      </c>
      <c r="F403" s="1">
        <v>0</v>
      </c>
      <c r="G403" s="2">
        <f t="shared" si="8"/>
        <v>3710958.3754800004</v>
      </c>
      <c r="H403" s="2">
        <f t="shared" si="9"/>
        <v>0.12999999988824129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34407275</v>
      </c>
      <c r="D407" s="1">
        <f>'PR-RAS'!E412</f>
        <v>35589610.539999999</v>
      </c>
      <c r="E407" s="1">
        <v>0</v>
      </c>
      <c r="F407" s="1">
        <v>0</v>
      </c>
      <c r="G407" s="2">
        <f t="shared" si="8"/>
        <v>42868117.408480003</v>
      </c>
      <c r="H407" s="2">
        <f t="shared" si="9"/>
        <v>0.46000000089406967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31693938</v>
      </c>
      <c r="D408" s="1">
        <f>'PR-RAS'!E413</f>
        <v>37509880.629999995</v>
      </c>
      <c r="E408" s="1">
        <v>0</v>
      </c>
      <c r="F408" s="1">
        <v>0</v>
      </c>
      <c r="G408" s="2">
        <f t="shared" si="8"/>
        <v>43432475.598819993</v>
      </c>
      <c r="H408" s="2">
        <f t="shared" si="9"/>
        <v>0.37000000476837158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2713337</v>
      </c>
      <c r="D409" s="1">
        <f>'PR-RAS'!E414</f>
        <v>0</v>
      </c>
      <c r="E409" s="1">
        <v>0</v>
      </c>
      <c r="F409" s="1">
        <v>0</v>
      </c>
      <c r="G409" s="2">
        <f t="shared" si="8"/>
        <v>1107041.496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1920270.0899999961</v>
      </c>
      <c r="E410" s="1">
        <v>0</v>
      </c>
      <c r="F410" s="1">
        <v>0</v>
      </c>
      <c r="G410" s="2">
        <f t="shared" si="8"/>
        <v>1570780.9336199968</v>
      </c>
      <c r="H410" s="2">
        <f t="shared" si="9"/>
        <v>8.999999612569809E-2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10557436</v>
      </c>
      <c r="D411" s="1">
        <f>'PR-RAS'!E416</f>
        <v>13270773.189999999</v>
      </c>
      <c r="E411" s="1">
        <v>0</v>
      </c>
      <c r="F411" s="1">
        <v>0</v>
      </c>
      <c r="G411" s="2">
        <f t="shared" si="8"/>
        <v>15210582.775799997</v>
      </c>
      <c r="H411" s="2">
        <f t="shared" si="9"/>
        <v>0.18999999947845936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34407275</v>
      </c>
      <c r="D633" s="1">
        <f>'PR-RAS'!E639</f>
        <v>35589610.539999999</v>
      </c>
      <c r="E633" s="1">
        <v>0</v>
      </c>
      <c r="F633" s="1">
        <v>0</v>
      </c>
      <c r="G633" s="2">
        <f t="shared" si="10"/>
        <v>66730665.52256</v>
      </c>
      <c r="H633" s="2">
        <f t="shared" si="11"/>
        <v>0.46000000089406967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31693938</v>
      </c>
      <c r="D634" s="1">
        <f>'PR-RAS'!E640</f>
        <v>37509880.629999995</v>
      </c>
      <c r="E634" s="1">
        <v>0</v>
      </c>
      <c r="F634" s="1">
        <v>0</v>
      </c>
      <c r="G634" s="2">
        <f t="shared" si="10"/>
        <v>67549771.631579995</v>
      </c>
      <c r="H634" s="2">
        <f t="shared" si="11"/>
        <v>0.37000000476837158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2713337</v>
      </c>
      <c r="D635" s="1">
        <f>'PR-RAS'!E641</f>
        <v>0</v>
      </c>
      <c r="E635" s="1">
        <v>0</v>
      </c>
      <c r="F635" s="1">
        <v>0</v>
      </c>
      <c r="G635" s="2">
        <f t="shared" si="10"/>
        <v>1720255.6580000001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1920270.0899999961</v>
      </c>
      <c r="E636" s="1">
        <v>0</v>
      </c>
      <c r="F636" s="1">
        <v>0</v>
      </c>
      <c r="G636" s="2">
        <f t="shared" si="10"/>
        <v>2438743.0142999953</v>
      </c>
      <c r="H636" s="2">
        <f t="shared" si="11"/>
        <v>8.999999612569809E-2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10557436</v>
      </c>
      <c r="D637" s="1">
        <f>'PR-RAS'!E643</f>
        <v>13270773.189999999</v>
      </c>
      <c r="E637" s="1">
        <v>0</v>
      </c>
      <c r="F637" s="1">
        <v>0</v>
      </c>
      <c r="G637" s="2">
        <f t="shared" si="10"/>
        <v>23594952.793679997</v>
      </c>
      <c r="H637" s="2">
        <f t="shared" si="11"/>
        <v>0.18999999947845936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13270773</v>
      </c>
      <c r="D639" s="1">
        <f>'PR-RAS'!E645</f>
        <v>11350503.100000003</v>
      </c>
      <c r="E639" s="1">
        <v>0</v>
      </c>
      <c r="F639" s="1">
        <v>0</v>
      </c>
      <c r="G639" s="2">
        <f t="shared" si="10"/>
        <v>22949995.129600003</v>
      </c>
      <c r="H639" s="2">
        <f t="shared" si="11"/>
        <v>0.10000000335276127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1788124</v>
      </c>
      <c r="D641" s="1">
        <f>'PR-RAS'!E647</f>
        <v>1944806.11</v>
      </c>
      <c r="E641" s="1">
        <v>0</v>
      </c>
      <c r="F641" s="1">
        <v>0</v>
      </c>
      <c r="G641" s="2">
        <f t="shared" si="10"/>
        <v>3633751.1808000007</v>
      </c>
      <c r="H641" s="2">
        <f t="shared" si="11"/>
        <v>0.11000000010244548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13453788</v>
      </c>
      <c r="D642" s="1">
        <f>'PR-RAS'!E649</f>
        <v>14822430.800000001</v>
      </c>
      <c r="E642" s="1">
        <v>0</v>
      </c>
      <c r="F642" s="1">
        <v>0</v>
      </c>
      <c r="G642" s="2">
        <f t="shared" si="10"/>
        <v>27626234.393600002</v>
      </c>
      <c r="H642" s="2">
        <f t="shared" si="11"/>
        <v>0.19999999925494194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33277115</v>
      </c>
      <c r="D643" s="1">
        <f>'PR-RAS'!E650</f>
        <v>35726493.020000003</v>
      </c>
      <c r="E643" s="1">
        <v>0</v>
      </c>
      <c r="F643" s="1">
        <v>0</v>
      </c>
      <c r="G643" s="2">
        <f t="shared" si="10"/>
        <v>67236724.867680013</v>
      </c>
      <c r="H643" s="2">
        <f t="shared" si="11"/>
        <v>2.0000003278255463E-2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31908472</v>
      </c>
      <c r="D644" s="1">
        <f>'PR-RAS'!E651</f>
        <v>38105860.020000003</v>
      </c>
      <c r="E644" s="1">
        <v>0</v>
      </c>
      <c r="F644" s="1">
        <v>0</v>
      </c>
      <c r="G644" s="2">
        <f t="shared" si="10"/>
        <v>69521283.481720001</v>
      </c>
      <c r="H644" s="2">
        <f t="shared" si="11"/>
        <v>2.0000003278255463E-2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14822431</v>
      </c>
      <c r="D645" s="1">
        <f>'PR-RAS'!E652</f>
        <v>12443063.800000004</v>
      </c>
      <c r="E645" s="1">
        <v>0</v>
      </c>
      <c r="F645" s="1">
        <v>0</v>
      </c>
      <c r="G645" s="2">
        <f t="shared" si="10"/>
        <v>25572311.738400005</v>
      </c>
      <c r="H645" s="2">
        <f t="shared" si="11"/>
        <v>0.19999999552965164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105</v>
      </c>
      <c r="D647" s="1">
        <f>'PR-RAS'!E654</f>
        <v>103</v>
      </c>
      <c r="E647" s="1">
        <v>0</v>
      </c>
      <c r="F647" s="1">
        <v>0</v>
      </c>
      <c r="G647" s="2">
        <f t="shared" si="10"/>
        <v>200.90600000000001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118</v>
      </c>
      <c r="D649" s="1">
        <f>'PR-RAS'!E656</f>
        <v>115</v>
      </c>
      <c r="E649" s="1">
        <v>0</v>
      </c>
      <c r="F649" s="1">
        <v>0</v>
      </c>
      <c r="G649" s="2">
        <f t="shared" si="10"/>
        <v>225.50400000000002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1800</v>
      </c>
      <c r="E662" s="1">
        <v>0</v>
      </c>
      <c r="F662" s="1">
        <v>0</v>
      </c>
      <c r="G662" s="2">
        <f t="shared" si="10"/>
        <v>2379.6</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158000</v>
      </c>
      <c r="D669" s="1">
        <f>'PR-RAS'!E676</f>
        <v>109685.75</v>
      </c>
      <c r="E669" s="1">
        <v>0</v>
      </c>
      <c r="F669" s="1">
        <v>0</v>
      </c>
      <c r="G669" s="2">
        <f t="shared" si="10"/>
        <v>252084.16200000001</v>
      </c>
      <c r="H669" s="2">
        <f t="shared" si="11"/>
        <v>0.25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23094.25</v>
      </c>
      <c r="E671" s="1">
        <v>0</v>
      </c>
      <c r="F671" s="1">
        <v>0</v>
      </c>
      <c r="G671" s="2">
        <f t="shared" si="10"/>
        <v>30946.295000000002</v>
      </c>
      <c r="H671" s="2">
        <f t="shared" si="11"/>
        <v>0.25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1686005</v>
      </c>
      <c r="D703" s="1">
        <f>'PR-RAS'!E710</f>
        <v>2029129.13</v>
      </c>
      <c r="E703" s="1">
        <v>0</v>
      </c>
      <c r="F703" s="1">
        <v>0</v>
      </c>
      <c r="G703" s="2">
        <f t="shared" si="10"/>
        <v>4032472.8085199995</v>
      </c>
      <c r="H703" s="2">
        <f t="shared" si="11"/>
        <v>0.12999999988824129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45379</v>
      </c>
      <c r="D709" s="1">
        <f>'PR-RAS'!E716</f>
        <v>0</v>
      </c>
      <c r="E709" s="1">
        <v>0</v>
      </c>
      <c r="F709" s="1">
        <v>0</v>
      </c>
      <c r="G709" s="2">
        <f t="shared" si="10"/>
        <v>32128.331999999999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17849</v>
      </c>
      <c r="D710" s="1">
        <f>'PR-RAS'!E717</f>
        <v>21736.99</v>
      </c>
      <c r="E710" s="1">
        <v>0</v>
      </c>
      <c r="F710" s="1">
        <v>0</v>
      </c>
      <c r="G710" s="2">
        <f t="shared" si="10"/>
        <v>43477.992819999999</v>
      </c>
      <c r="H710" s="2">
        <f t="shared" si="11"/>
        <v>9.9999999983992893E-3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392804</v>
      </c>
      <c r="D711" s="1">
        <f>'PR-RAS'!E718</f>
        <v>404752.21</v>
      </c>
      <c r="E711" s="1">
        <v>0</v>
      </c>
      <c r="F711" s="1">
        <v>0</v>
      </c>
      <c r="G711" s="2">
        <f t="shared" si="10"/>
        <v>853638.9781999999</v>
      </c>
      <c r="H711" s="2">
        <f t="shared" si="11"/>
        <v>0.21000000002095476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60560</v>
      </c>
      <c r="D713" s="1">
        <f>'PR-RAS'!E720</f>
        <v>4605</v>
      </c>
      <c r="E713" s="1">
        <v>0</v>
      </c>
      <c r="F713" s="1">
        <v>0</v>
      </c>
      <c r="G713" s="2">
        <f t="shared" si="10"/>
        <v>49676.24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190178</v>
      </c>
      <c r="D714" s="1">
        <f>'PR-RAS'!E721</f>
        <v>236711.99</v>
      </c>
      <c r="E714" s="1">
        <v>0</v>
      </c>
      <c r="F714" s="1">
        <v>0</v>
      </c>
      <c r="G714" s="2">
        <f t="shared" si="10"/>
        <v>473148.21173999994</v>
      </c>
      <c r="H714" s="2">
        <f t="shared" si="11"/>
        <v>1.0000000009313226E-2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311807</v>
      </c>
      <c r="D715" s="1">
        <f>'PR-RAS'!E722</f>
        <v>686441.25</v>
      </c>
      <c r="E715" s="1">
        <v>0</v>
      </c>
      <c r="F715" s="1">
        <v>0</v>
      </c>
      <c r="G715" s="2">
        <f t="shared" si="10"/>
        <v>1202868.3029999998</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6671</v>
      </c>
      <c r="D716" s="1">
        <f>'PR-RAS'!E723</f>
        <v>32341.439999999999</v>
      </c>
      <c r="E716" s="1">
        <v>0</v>
      </c>
      <c r="F716" s="1">
        <v>0</v>
      </c>
      <c r="G716" s="2">
        <f t="shared" si="10"/>
        <v>51018.0242</v>
      </c>
      <c r="H716" s="2">
        <f t="shared" si="11"/>
        <v>0.43999999999869033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310</v>
      </c>
      <c r="D751" s="1">
        <f>'PR-RAS'!E758</f>
        <v>0</v>
      </c>
      <c r="E751" s="1">
        <v>0</v>
      </c>
      <c r="F751" s="1">
        <v>0</v>
      </c>
      <c r="G751" s="2">
        <f t="shared" si="10"/>
        <v>232.5</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2788448</v>
      </c>
      <c r="D812" s="1">
        <f>'PR-RAS'!E819</f>
        <v>2202790.4</v>
      </c>
      <c r="E812" s="1">
        <v>0</v>
      </c>
      <c r="F812" s="1">
        <v>0</v>
      </c>
      <c r="G812" s="2">
        <f t="shared" si="18"/>
        <v>5834357.3568000002</v>
      </c>
      <c r="H812" s="2">
        <f t="shared" si="19"/>
        <v>0.39999999990686774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12000</v>
      </c>
      <c r="D822" s="1">
        <f>'PR-RAS'!E829</f>
        <v>0</v>
      </c>
      <c r="E822" s="1">
        <v>0</v>
      </c>
      <c r="F822" s="1">
        <v>0</v>
      </c>
      <c r="G822" s="2">
        <f t="shared" si="18"/>
        <v>9852</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50694964</v>
      </c>
      <c r="D984" s="6">
        <f>BILANCA!E6</f>
        <v>51251723.079999998</v>
      </c>
      <c r="E984" s="6">
        <v>0</v>
      </c>
      <c r="F984" s="6">
        <v>0</v>
      </c>
      <c r="G984" s="7">
        <f t="shared" ref="G984:G1241" si="22">B984/1000*C984+B984/500*D984</f>
        <v>153198.41016</v>
      </c>
      <c r="H984" s="7">
        <f t="shared" si="19"/>
        <v>7.9999998211860657E-2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33908076</v>
      </c>
      <c r="D985" s="1">
        <f>BILANCA!E7</f>
        <v>36478331.229999997</v>
      </c>
      <c r="E985" s="1">
        <v>0</v>
      </c>
      <c r="F985" s="1">
        <v>0</v>
      </c>
      <c r="G985" s="2">
        <f t="shared" si="22"/>
        <v>213729.47691999999</v>
      </c>
      <c r="H985" s="2">
        <f t="shared" si="19"/>
        <v>0.22999999672174454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28203186</v>
      </c>
      <c r="D986" s="1">
        <f>BILANCA!E8</f>
        <v>28203186.199999996</v>
      </c>
      <c r="E986" s="1">
        <v>0</v>
      </c>
      <c r="F986" s="1">
        <v>0</v>
      </c>
      <c r="G986" s="2">
        <f t="shared" si="22"/>
        <v>253828.6752</v>
      </c>
      <c r="H986" s="2">
        <f t="shared" si="19"/>
        <v>0.19999999552965164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41671976</v>
      </c>
      <c r="D988" s="1">
        <f>BILANCA!E10</f>
        <v>41671975.869999997</v>
      </c>
      <c r="E988" s="1">
        <v>0</v>
      </c>
      <c r="F988" s="1">
        <v>0</v>
      </c>
      <c r="G988" s="2">
        <f t="shared" si="22"/>
        <v>625079.63870000001</v>
      </c>
      <c r="H988" s="2">
        <f t="shared" si="19"/>
        <v>0.13000000268220901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13468790</v>
      </c>
      <c r="D989" s="1">
        <f>BILANCA!E11</f>
        <v>13468789.67</v>
      </c>
      <c r="E989" s="1">
        <v>0</v>
      </c>
      <c r="F989" s="1">
        <v>0</v>
      </c>
      <c r="G989" s="2">
        <f t="shared" si="22"/>
        <v>242438.21604000003</v>
      </c>
      <c r="H989" s="2">
        <f t="shared" si="19"/>
        <v>0.33000000007450581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3506037</v>
      </c>
      <c r="D990" s="1">
        <f>BILANCA!E12</f>
        <v>6042728.6499999994</v>
      </c>
      <c r="E990" s="1">
        <v>0</v>
      </c>
      <c r="F990" s="1">
        <v>0</v>
      </c>
      <c r="G990" s="2">
        <f t="shared" si="22"/>
        <v>109140.4601</v>
      </c>
      <c r="H990" s="2">
        <f t="shared" si="19"/>
        <v>0.35000000055879354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3166749</v>
      </c>
      <c r="D997" s="1">
        <f>BILANCA!E19</f>
        <v>5684032.3399999999</v>
      </c>
      <c r="E997" s="1">
        <v>0</v>
      </c>
      <c r="F997" s="1">
        <v>0</v>
      </c>
      <c r="G997" s="2">
        <f t="shared" si="22"/>
        <v>203487.39152</v>
      </c>
      <c r="H997" s="2">
        <f t="shared" si="19"/>
        <v>0.33999999985098839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8493770</v>
      </c>
      <c r="D998" s="1">
        <f>BILANCA!E20</f>
        <v>8507079.8100000005</v>
      </c>
      <c r="E998" s="1">
        <v>0</v>
      </c>
      <c r="F998" s="1">
        <v>0</v>
      </c>
      <c r="G998" s="2">
        <f t="shared" si="22"/>
        <v>382618.94429999997</v>
      </c>
      <c r="H998" s="2">
        <f t="shared" si="19"/>
        <v>0.18999999947845936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464697</v>
      </c>
      <c r="D999" s="1">
        <f>BILANCA!E21</f>
        <v>481809.2</v>
      </c>
      <c r="E999" s="1">
        <v>0</v>
      </c>
      <c r="F999" s="1">
        <v>0</v>
      </c>
      <c r="G999" s="2">
        <f t="shared" si="22"/>
        <v>22853.046399999999</v>
      </c>
      <c r="H999" s="2">
        <f t="shared" si="19"/>
        <v>0.20000000001164153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634337</v>
      </c>
      <c r="D1000" s="1">
        <f>BILANCA!E22</f>
        <v>798872.47</v>
      </c>
      <c r="E1000" s="1">
        <v>0</v>
      </c>
      <c r="F1000" s="1">
        <v>0</v>
      </c>
      <c r="G1000" s="2">
        <f t="shared" si="22"/>
        <v>37945.392980000004</v>
      </c>
      <c r="H1000" s="2">
        <f t="shared" si="19"/>
        <v>0.46999999997206032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16084734</v>
      </c>
      <c r="D1001" s="1">
        <f>BILANCA!E23</f>
        <v>18971261.57</v>
      </c>
      <c r="E1001" s="1">
        <v>0</v>
      </c>
      <c r="F1001" s="1">
        <v>0</v>
      </c>
      <c r="G1001" s="2">
        <f t="shared" si="22"/>
        <v>972490.62852000003</v>
      </c>
      <c r="H1001" s="2">
        <f t="shared" si="19"/>
        <v>0.42999999970197678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3229366</v>
      </c>
      <c r="D1002" s="1">
        <f>BILANCA!E24</f>
        <v>3441192.94</v>
      </c>
      <c r="E1002" s="1">
        <v>0</v>
      </c>
      <c r="F1002" s="1">
        <v>0</v>
      </c>
      <c r="G1002" s="2">
        <f t="shared" si="22"/>
        <v>192123.28571999999</v>
      </c>
      <c r="H1002" s="2">
        <f t="shared" si="19"/>
        <v>6.0000000055879354E-2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7010</v>
      </c>
      <c r="D1003" s="1">
        <f>BILANCA!E25</f>
        <v>7010.37</v>
      </c>
      <c r="E1003" s="1">
        <v>0</v>
      </c>
      <c r="F1003" s="1">
        <v>0</v>
      </c>
      <c r="G1003" s="2">
        <f t="shared" si="22"/>
        <v>420.61480000000006</v>
      </c>
      <c r="H1003" s="2">
        <f t="shared" si="19"/>
        <v>0.36999999999989086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1353226</v>
      </c>
      <c r="D1004" s="1">
        <f>BILANCA!E26</f>
        <v>1807248.14</v>
      </c>
      <c r="E1004" s="1">
        <v>0</v>
      </c>
      <c r="F1004" s="1">
        <v>0</v>
      </c>
      <c r="G1004" s="2">
        <f t="shared" si="22"/>
        <v>104322.16787999999</v>
      </c>
      <c r="H1004" s="2">
        <f t="shared" si="19"/>
        <v>0.13999999989755452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27100391</v>
      </c>
      <c r="D1006" s="1">
        <f>BILANCA!E28</f>
        <v>28330442.16</v>
      </c>
      <c r="E1006" s="1">
        <v>0</v>
      </c>
      <c r="F1006" s="1">
        <v>0</v>
      </c>
      <c r="G1006" s="2">
        <f t="shared" si="22"/>
        <v>1926509.3323600001</v>
      </c>
      <c r="H1006" s="2">
        <f t="shared" si="19"/>
        <v>0.16000000014901161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339288</v>
      </c>
      <c r="D1013" s="1">
        <f>BILANCA!E35</f>
        <v>358696.30999999994</v>
      </c>
      <c r="E1013" s="1">
        <v>0</v>
      </c>
      <c r="F1013" s="1">
        <v>0</v>
      </c>
      <c r="G1013" s="2">
        <f t="shared" si="22"/>
        <v>31700.418599999994</v>
      </c>
      <c r="H1013" s="2">
        <f t="shared" si="19"/>
        <v>0.30999999993946403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1157964</v>
      </c>
      <c r="D1014" s="1">
        <f>BILANCA!E36</f>
        <v>1181887.93</v>
      </c>
      <c r="E1014" s="1">
        <v>0</v>
      </c>
      <c r="F1014" s="1">
        <v>0</v>
      </c>
      <c r="G1014" s="2">
        <f t="shared" si="22"/>
        <v>109173.93565999999</v>
      </c>
      <c r="H1014" s="2">
        <f t="shared" si="19"/>
        <v>7.000000006519258E-2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6875</v>
      </c>
      <c r="D1015" s="1">
        <f>BILANCA!E37</f>
        <v>6875</v>
      </c>
      <c r="E1015" s="1">
        <v>0</v>
      </c>
      <c r="F1015" s="1">
        <v>0</v>
      </c>
      <c r="G1015" s="2">
        <f t="shared" si="22"/>
        <v>660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825551</v>
      </c>
      <c r="D1018" s="1">
        <f>BILANCA!E40</f>
        <v>830066.62</v>
      </c>
      <c r="E1018" s="1">
        <v>0</v>
      </c>
      <c r="F1018" s="1">
        <v>0</v>
      </c>
      <c r="G1018" s="2">
        <f t="shared" si="22"/>
        <v>86998.948400000008</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185431</v>
      </c>
      <c r="D1025" s="1">
        <f>BILANCA!E47</f>
        <v>185431.35</v>
      </c>
      <c r="E1025" s="1">
        <v>0</v>
      </c>
      <c r="F1025" s="1">
        <v>0</v>
      </c>
      <c r="G1025" s="2">
        <f t="shared" si="22"/>
        <v>23364.335400000004</v>
      </c>
      <c r="H1025" s="2">
        <f t="shared" si="19"/>
        <v>0.35000000000582077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185431</v>
      </c>
      <c r="D1028" s="1">
        <f>BILANCA!E50</f>
        <v>185431.35</v>
      </c>
      <c r="E1028" s="1">
        <v>0</v>
      </c>
      <c r="F1028" s="1">
        <v>0</v>
      </c>
      <c r="G1028" s="2">
        <f t="shared" si="22"/>
        <v>25033.216499999999</v>
      </c>
      <c r="H1028" s="2">
        <f t="shared" si="19"/>
        <v>0.35000000000582077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1079863</v>
      </c>
      <c r="D1032" s="1">
        <f>BILANCA!E54</f>
        <v>1101141.5900000001</v>
      </c>
      <c r="E1032" s="1">
        <v>0</v>
      </c>
      <c r="F1032" s="1">
        <v>0</v>
      </c>
      <c r="G1032" s="2">
        <f t="shared" si="22"/>
        <v>160825.16282000003</v>
      </c>
      <c r="H1032" s="2">
        <f t="shared" si="19"/>
        <v>0.40999999991618097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1079863</v>
      </c>
      <c r="D1033" s="1">
        <f>BILANCA!E55</f>
        <v>1101141.5900000001</v>
      </c>
      <c r="E1033" s="1">
        <v>0</v>
      </c>
      <c r="F1033" s="1">
        <v>0</v>
      </c>
      <c r="G1033" s="2">
        <f t="shared" si="22"/>
        <v>164107.30900000001</v>
      </c>
      <c r="H1033" s="2">
        <f t="shared" si="19"/>
        <v>0.40999999991618097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2027562</v>
      </c>
      <c r="D1034" s="1">
        <f>BILANCA!E56</f>
        <v>2027562.5</v>
      </c>
      <c r="E1034" s="1">
        <v>0</v>
      </c>
      <c r="F1034" s="1">
        <v>0</v>
      </c>
      <c r="G1034" s="2">
        <f t="shared" si="22"/>
        <v>310217.03700000001</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2027562</v>
      </c>
      <c r="D1035" s="1">
        <f>BILANCA!E57</f>
        <v>2027562.5</v>
      </c>
      <c r="E1035" s="1">
        <v>0</v>
      </c>
      <c r="F1035" s="1">
        <v>0</v>
      </c>
      <c r="G1035" s="2">
        <f t="shared" si="22"/>
        <v>316299.72399999999</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171291</v>
      </c>
      <c r="D1041" s="1">
        <f>BILANCA!E63</f>
        <v>204853.88</v>
      </c>
      <c r="E1041" s="1">
        <v>0</v>
      </c>
      <c r="F1041" s="1">
        <v>0</v>
      </c>
      <c r="G1041" s="2">
        <f t="shared" si="22"/>
        <v>33697.928079999998</v>
      </c>
      <c r="H1041" s="2">
        <f t="shared" si="19"/>
        <v>0.11999999999534339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171291</v>
      </c>
      <c r="D1045" s="1">
        <f>BILANCA!E67</f>
        <v>204853.88</v>
      </c>
      <c r="E1045" s="1">
        <v>0</v>
      </c>
      <c r="F1045" s="1">
        <v>0</v>
      </c>
      <c r="G1045" s="2">
        <f t="shared" si="22"/>
        <v>36021.923119999999</v>
      </c>
      <c r="H1045" s="2">
        <f t="shared" si="19"/>
        <v>0.11999999999534339</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16786888</v>
      </c>
      <c r="D1046" s="1">
        <f>BILANCA!E68</f>
        <v>14773391.85</v>
      </c>
      <c r="E1046" s="1">
        <v>0</v>
      </c>
      <c r="F1046" s="1">
        <v>0</v>
      </c>
      <c r="G1046" s="2">
        <f t="shared" si="22"/>
        <v>2919021.3170999996</v>
      </c>
      <c r="H1046" s="2">
        <f t="shared" si="19"/>
        <v>0.15000000037252903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14822431</v>
      </c>
      <c r="D1047" s="1">
        <f>BILANCA!E69</f>
        <v>12443063.800000001</v>
      </c>
      <c r="E1047" s="1">
        <v>0</v>
      </c>
      <c r="F1047" s="1">
        <v>0</v>
      </c>
      <c r="G1047" s="2">
        <f t="shared" si="22"/>
        <v>2541347.7504000003</v>
      </c>
      <c r="H1047" s="2">
        <f t="shared" si="19"/>
        <v>0.19999999925494194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14818320</v>
      </c>
      <c r="D1048" s="1">
        <f>BILANCA!E70</f>
        <v>12443063.800000001</v>
      </c>
      <c r="E1048" s="1">
        <v>0</v>
      </c>
      <c r="F1048" s="1">
        <v>0</v>
      </c>
      <c r="G1048" s="2">
        <f t="shared" si="22"/>
        <v>2580789.0940000005</v>
      </c>
      <c r="H1048" s="2">
        <f t="shared" si="19"/>
        <v>0.19999999925494194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14818320</v>
      </c>
      <c r="D1050" s="1">
        <f>BILANCA!E72</f>
        <v>12443063.800000001</v>
      </c>
      <c r="E1050" s="1">
        <v>0</v>
      </c>
      <c r="F1050" s="1">
        <v>0</v>
      </c>
      <c r="G1050" s="2">
        <f t="shared" si="22"/>
        <v>2660197.9892000002</v>
      </c>
      <c r="H1050" s="2">
        <f t="shared" si="19"/>
        <v>0.19999999925494194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4111</v>
      </c>
      <c r="D1054" s="1">
        <f>BILANCA!E76</f>
        <v>0</v>
      </c>
      <c r="E1054" s="1">
        <v>0</v>
      </c>
      <c r="F1054" s="1">
        <v>0</v>
      </c>
      <c r="G1054" s="2">
        <f t="shared" si="22"/>
        <v>291.88099999999997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54916</v>
      </c>
      <c r="D1056" s="1">
        <f>BILANCA!E78</f>
        <v>279202.03000000003</v>
      </c>
      <c r="E1056" s="1">
        <v>0</v>
      </c>
      <c r="F1056" s="1">
        <v>0</v>
      </c>
      <c r="G1056" s="2">
        <f t="shared" si="22"/>
        <v>44772.364380000006</v>
      </c>
      <c r="H1056" s="2">
        <f t="shared" si="19"/>
        <v>3.0000000027939677E-2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14300</v>
      </c>
      <c r="E1060" s="1">
        <v>0</v>
      </c>
      <c r="F1060" s="1">
        <v>0</v>
      </c>
      <c r="G1060" s="2">
        <f t="shared" si="22"/>
        <v>2202.1999999999998</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7200</v>
      </c>
      <c r="D1061" s="1">
        <f>BILANCA!E83</f>
        <v>146505.46</v>
      </c>
      <c r="E1061" s="1">
        <v>0</v>
      </c>
      <c r="F1061" s="1">
        <v>0</v>
      </c>
      <c r="G1061" s="2">
        <f t="shared" si="22"/>
        <v>23416.451759999996</v>
      </c>
      <c r="H1061" s="2">
        <f t="shared" si="19"/>
        <v>0.45999999999185093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665</v>
      </c>
      <c r="D1062" s="1">
        <f>BILANCA!E84</f>
        <v>9307.9500000000007</v>
      </c>
      <c r="E1062" s="1">
        <v>0</v>
      </c>
      <c r="F1062" s="1">
        <v>0</v>
      </c>
      <c r="G1062" s="2">
        <f t="shared" si="22"/>
        <v>1523.1911000000002</v>
      </c>
      <c r="H1062" s="2">
        <f t="shared" si="19"/>
        <v>4.9999999999272404E-2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47051</v>
      </c>
      <c r="D1064" s="1">
        <f>BILANCA!E86</f>
        <v>109088.62</v>
      </c>
      <c r="E1064" s="1">
        <v>0</v>
      </c>
      <c r="F1064" s="1">
        <v>0</v>
      </c>
      <c r="G1064" s="2">
        <f t="shared" si="22"/>
        <v>21483.487440000001</v>
      </c>
      <c r="H1064" s="2">
        <f t="shared" si="19"/>
        <v>0.38000000000465661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4000</v>
      </c>
      <c r="D1112" s="1">
        <f>BILANCA!E134</f>
        <v>4000</v>
      </c>
      <c r="E1112" s="1">
        <v>0</v>
      </c>
      <c r="F1112" s="1">
        <v>0</v>
      </c>
      <c r="G1112" s="2">
        <f t="shared" si="22"/>
        <v>1548</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4000</v>
      </c>
      <c r="D1113" s="1">
        <f>BILANCA!E135</f>
        <v>4000</v>
      </c>
      <c r="E1113" s="1">
        <v>0</v>
      </c>
      <c r="F1113" s="1">
        <v>0</v>
      </c>
      <c r="G1113" s="2">
        <f t="shared" si="22"/>
        <v>1560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4000</v>
      </c>
      <c r="D1117" s="1">
        <f>BILANCA!E139</f>
        <v>4000</v>
      </c>
      <c r="E1117" s="1">
        <v>0</v>
      </c>
      <c r="F1117" s="1">
        <v>0</v>
      </c>
      <c r="G1117" s="2">
        <f t="shared" si="22"/>
        <v>1608</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101770</v>
      </c>
      <c r="D1124" s="1">
        <f>BILANCA!E146</f>
        <v>92135.459999999992</v>
      </c>
      <c r="E1124" s="1">
        <v>0</v>
      </c>
      <c r="F1124" s="1">
        <v>0</v>
      </c>
      <c r="G1124" s="2">
        <f t="shared" si="22"/>
        <v>40331.769719999997</v>
      </c>
      <c r="H1124" s="2">
        <f t="shared" si="23"/>
        <v>0.45999999999185093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88341</v>
      </c>
      <c r="D1137" s="1">
        <f>BILANCA!E159</f>
        <v>71482</v>
      </c>
      <c r="E1137" s="1">
        <v>0</v>
      </c>
      <c r="F1137" s="1">
        <v>0</v>
      </c>
      <c r="G1137" s="2">
        <f t="shared" si="22"/>
        <v>35620.97</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50426</v>
      </c>
      <c r="D1138" s="1">
        <f>BILANCA!E160</f>
        <v>51254.17</v>
      </c>
      <c r="E1138" s="1">
        <v>0</v>
      </c>
      <c r="F1138" s="1">
        <v>0</v>
      </c>
      <c r="G1138" s="2">
        <f t="shared" si="22"/>
        <v>23704.822700000001</v>
      </c>
      <c r="H1138" s="2">
        <f t="shared" si="23"/>
        <v>0.16999999999825377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36997</v>
      </c>
      <c r="D1141" s="1">
        <f>BILANCA!E163</f>
        <v>30600.71</v>
      </c>
      <c r="E1141" s="1">
        <v>0</v>
      </c>
      <c r="F1141" s="1">
        <v>0</v>
      </c>
      <c r="G1141" s="2">
        <f t="shared" si="22"/>
        <v>15515.35036</v>
      </c>
      <c r="H1141" s="2">
        <f t="shared" si="23"/>
        <v>0.29000000000087311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15647</v>
      </c>
      <c r="D1142" s="1">
        <f>BILANCA!E164</f>
        <v>10184.450000000001</v>
      </c>
      <c r="E1142" s="1">
        <v>0</v>
      </c>
      <c r="F1142" s="1">
        <v>0</v>
      </c>
      <c r="G1142" s="2">
        <f t="shared" si="22"/>
        <v>5726.5281000000004</v>
      </c>
      <c r="H1142" s="2">
        <f t="shared" si="23"/>
        <v>0.4500000000007276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15647</v>
      </c>
      <c r="D1144" s="1">
        <f>BILANCA!E166</f>
        <v>10184.450000000001</v>
      </c>
      <c r="E1144" s="1">
        <v>0</v>
      </c>
      <c r="F1144" s="1">
        <v>0</v>
      </c>
      <c r="G1144" s="2">
        <f t="shared" si="22"/>
        <v>5798.5599000000002</v>
      </c>
      <c r="H1144" s="2">
        <f t="shared" si="23"/>
        <v>0.4500000000007276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1788124</v>
      </c>
      <c r="D1148" s="1">
        <f>BILANCA!E170</f>
        <v>1944806.11</v>
      </c>
      <c r="E1148" s="1">
        <v>0</v>
      </c>
      <c r="F1148" s="1">
        <v>0</v>
      </c>
      <c r="G1148" s="2">
        <f t="shared" si="22"/>
        <v>936826.47629999998</v>
      </c>
      <c r="H1148" s="2">
        <f t="shared" si="23"/>
        <v>0.11000000010244548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1788124</v>
      </c>
      <c r="D1151" s="1">
        <f>BILANCA!E173</f>
        <v>1944806.11</v>
      </c>
      <c r="E1151" s="1">
        <v>0</v>
      </c>
      <c r="F1151" s="1">
        <v>0</v>
      </c>
      <c r="G1151" s="2">
        <f t="shared" si="22"/>
        <v>953859.68495999998</v>
      </c>
      <c r="H1151" s="2">
        <f t="shared" si="23"/>
        <v>0.11000000010244548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50694964</v>
      </c>
      <c r="D1152" s="1">
        <f>BILANCA!E175</f>
        <v>51251723.079999998</v>
      </c>
      <c r="E1152" s="1">
        <v>0</v>
      </c>
      <c r="F1152" s="1">
        <v>0</v>
      </c>
      <c r="G1152" s="2">
        <f t="shared" si="22"/>
        <v>25890531.31704</v>
      </c>
      <c r="H1152" s="2">
        <f t="shared" si="23"/>
        <v>7.9999998211860657E-2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3405178</v>
      </c>
      <c r="D1153" s="1">
        <f>BILANCA!E176</f>
        <v>3325955.9999999995</v>
      </c>
      <c r="E1153" s="1">
        <v>0</v>
      </c>
      <c r="F1153" s="1">
        <v>0</v>
      </c>
      <c r="G1153" s="2">
        <f t="shared" si="22"/>
        <v>1709705.3</v>
      </c>
      <c r="H1153" s="2">
        <f t="shared" si="23"/>
        <v>4.6566128730773926E-10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2391603</v>
      </c>
      <c r="D1154" s="1">
        <f>BILANCA!E177</f>
        <v>2339388.1799999997</v>
      </c>
      <c r="E1154" s="1">
        <v>0</v>
      </c>
      <c r="F1154" s="1">
        <v>0</v>
      </c>
      <c r="G1154" s="2">
        <f t="shared" si="22"/>
        <v>1209034.87056</v>
      </c>
      <c r="H1154" s="2">
        <f t="shared" si="23"/>
        <v>0.17999999970197678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1754820</v>
      </c>
      <c r="D1155" s="1">
        <f>BILANCA!E178</f>
        <v>1914265.22</v>
      </c>
      <c r="E1155" s="1">
        <v>0</v>
      </c>
      <c r="F1155" s="1">
        <v>0</v>
      </c>
      <c r="G1155" s="2">
        <f t="shared" si="22"/>
        <v>960336.27567999996</v>
      </c>
      <c r="H1155" s="2">
        <f t="shared" si="23"/>
        <v>0.21999999997206032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312017</v>
      </c>
      <c r="D1156" s="1">
        <f>BILANCA!E179</f>
        <v>217212.52</v>
      </c>
      <c r="E1156" s="1">
        <v>0</v>
      </c>
      <c r="F1156" s="1">
        <v>0</v>
      </c>
      <c r="G1156" s="2">
        <f t="shared" si="22"/>
        <v>129134.47292</v>
      </c>
      <c r="H1156" s="2">
        <f t="shared" si="23"/>
        <v>0.48000000001047738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v>
      </c>
      <c r="D1157" s="1">
        <f>BILANCA!E180</f>
        <v>29.38</v>
      </c>
      <c r="E1157" s="1">
        <v>0</v>
      </c>
      <c r="F1157" s="1">
        <v>0</v>
      </c>
      <c r="G1157" s="2">
        <f t="shared" si="22"/>
        <v>17.010239999999996</v>
      </c>
      <c r="H1157" s="2">
        <f t="shared" si="23"/>
        <v>0.37999999999999901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v>
      </c>
      <c r="D1160" s="1">
        <f>BILANCA!E183</f>
        <v>29.38</v>
      </c>
      <c r="E1160" s="1">
        <v>0</v>
      </c>
      <c r="F1160" s="1">
        <v>0</v>
      </c>
      <c r="G1160" s="2">
        <f t="shared" si="22"/>
        <v>17.303519999999999</v>
      </c>
      <c r="H1160" s="2">
        <f t="shared" si="23"/>
        <v>0.37999999999999901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324727</v>
      </c>
      <c r="D1165" s="1">
        <f>BILANCA!E188</f>
        <v>207881.06</v>
      </c>
      <c r="E1165" s="1">
        <v>0</v>
      </c>
      <c r="F1165" s="1">
        <v>0</v>
      </c>
      <c r="G1165" s="2">
        <f t="shared" si="22"/>
        <v>134769.01983999999</v>
      </c>
      <c r="H1165" s="2">
        <f t="shared" si="23"/>
        <v>5.9999999997671694E-2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83814</v>
      </c>
      <c r="D1166" s="1">
        <f>BILANCA!E189</f>
        <v>8901.26</v>
      </c>
      <c r="E1166" s="1">
        <v>0</v>
      </c>
      <c r="F1166" s="1">
        <v>0</v>
      </c>
      <c r="G1166" s="2">
        <f t="shared" si="22"/>
        <v>18595.82316</v>
      </c>
      <c r="H1166" s="2">
        <f t="shared" si="23"/>
        <v>0.26000000000021828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929761</v>
      </c>
      <c r="D1211" s="1">
        <f>BILANCA!E234</f>
        <v>977666.56000000006</v>
      </c>
      <c r="E1211" s="1">
        <v>0</v>
      </c>
      <c r="F1211" s="1">
        <v>0</v>
      </c>
      <c r="G1211" s="2">
        <f t="shared" si="22"/>
        <v>657801.4593600001</v>
      </c>
      <c r="H1211" s="2">
        <f t="shared" si="23"/>
        <v>0.43999999994412065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929761</v>
      </c>
      <c r="D1213" s="1">
        <f>BILANCA!E236</f>
        <v>977666.56000000006</v>
      </c>
      <c r="E1213" s="1">
        <v>0</v>
      </c>
      <c r="F1213" s="1">
        <v>0</v>
      </c>
      <c r="G1213" s="2">
        <f t="shared" si="22"/>
        <v>663571.64760000003</v>
      </c>
      <c r="H1213" s="2">
        <f t="shared" si="23"/>
        <v>0.43999999994412065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47289786</v>
      </c>
      <c r="D1214" s="1">
        <f>BILANCA!E237</f>
        <v>47925767.079999998</v>
      </c>
      <c r="E1214" s="1">
        <v>0</v>
      </c>
      <c r="F1214" s="1">
        <v>0</v>
      </c>
      <c r="G1214" s="2">
        <f t="shared" si="22"/>
        <v>33065644.95696</v>
      </c>
      <c r="H1214" s="2">
        <f t="shared" si="23"/>
        <v>7.9999998211860657E-2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33912078</v>
      </c>
      <c r="D1215" s="1">
        <f>BILANCA!E238</f>
        <v>36482331.229999997</v>
      </c>
      <c r="E1215" s="1">
        <v>0</v>
      </c>
      <c r="F1215" s="1">
        <v>0</v>
      </c>
      <c r="G1215" s="2">
        <f t="shared" si="22"/>
        <v>24795403.78672</v>
      </c>
      <c r="H1215" s="2">
        <f t="shared" si="23"/>
        <v>0.22999999672174454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33912078</v>
      </c>
      <c r="D1216" s="1">
        <f>BILANCA!E239</f>
        <v>36482331.229999997</v>
      </c>
      <c r="E1216" s="1">
        <v>0</v>
      </c>
      <c r="F1216" s="1">
        <v>0</v>
      </c>
      <c r="G1216" s="2">
        <f t="shared" si="22"/>
        <v>24902280.527180001</v>
      </c>
      <c r="H1216" s="2">
        <f t="shared" si="23"/>
        <v>0.22999999672174454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33888078</v>
      </c>
      <c r="D1217" s="1">
        <f>BILANCA!E240</f>
        <v>36458331.229999997</v>
      </c>
      <c r="E1217" s="1">
        <v>0</v>
      </c>
      <c r="F1217" s="1">
        <v>0</v>
      </c>
      <c r="G1217" s="2">
        <f t="shared" si="22"/>
        <v>24992309.267639998</v>
      </c>
      <c r="H1217" s="2">
        <f t="shared" si="23"/>
        <v>0.22999999672174454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24000</v>
      </c>
      <c r="D1218" s="1">
        <f>BILANCA!E241</f>
        <v>24000</v>
      </c>
      <c r="E1218" s="1">
        <v>0</v>
      </c>
      <c r="F1218" s="1">
        <v>0</v>
      </c>
      <c r="G1218" s="2">
        <f t="shared" si="22"/>
        <v>16920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13270773</v>
      </c>
      <c r="D1222" s="1">
        <f>BILANCA!E245</f>
        <v>11350503.1</v>
      </c>
      <c r="E1222" s="1">
        <v>0</v>
      </c>
      <c r="F1222" s="1">
        <v>0</v>
      </c>
      <c r="G1222" s="2">
        <f t="shared" si="22"/>
        <v>8597255.2287999988</v>
      </c>
      <c r="H1222" s="2">
        <f t="shared" si="23"/>
        <v>9.999999962747097E-2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14088090</v>
      </c>
      <c r="D1223" s="1">
        <f>BILANCA!E246</f>
        <v>13270773.189999999</v>
      </c>
      <c r="E1223" s="1">
        <v>0</v>
      </c>
      <c r="F1223" s="1">
        <v>0</v>
      </c>
      <c r="G1223" s="2">
        <f t="shared" si="22"/>
        <v>9751112.7312000003</v>
      </c>
      <c r="H1223" s="2">
        <f t="shared" si="23"/>
        <v>0.18999999947845936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14088090</v>
      </c>
      <c r="D1224" s="1">
        <f>BILANCA!E247</f>
        <v>13270773.189999999</v>
      </c>
      <c r="E1224" s="1">
        <v>0</v>
      </c>
      <c r="F1224" s="1">
        <v>0</v>
      </c>
      <c r="G1224" s="2">
        <f t="shared" si="22"/>
        <v>9791742.3675800003</v>
      </c>
      <c r="H1224" s="2">
        <f t="shared" si="23"/>
        <v>0.18999999947845936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817317</v>
      </c>
      <c r="D1227" s="1">
        <f>BILANCA!E250</f>
        <v>1920270.09</v>
      </c>
      <c r="E1227" s="1">
        <v>0</v>
      </c>
      <c r="F1227" s="1">
        <v>0</v>
      </c>
      <c r="G1227" s="2">
        <f t="shared" si="22"/>
        <v>1136517.1519200001</v>
      </c>
      <c r="H1227" s="2">
        <f t="shared" si="23"/>
        <v>9.0000000083819032E-2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817317</v>
      </c>
      <c r="D1229" s="1">
        <f>BILANCA!E252</f>
        <v>1920270.09</v>
      </c>
      <c r="E1229" s="1">
        <v>0</v>
      </c>
      <c r="F1229" s="1">
        <v>0</v>
      </c>
      <c r="G1229" s="2">
        <f t="shared" si="22"/>
        <v>1145832.86628</v>
      </c>
      <c r="H1229" s="2">
        <f t="shared" si="23"/>
        <v>9.0000000083819032E-2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218</v>
      </c>
      <c r="D1231" s="1">
        <f>BILANCA!E254</f>
        <v>215.16</v>
      </c>
      <c r="E1231" s="1">
        <v>0</v>
      </c>
      <c r="F1231" s="1">
        <v>0</v>
      </c>
      <c r="G1231" s="2">
        <f>B1231/1000*C1231+B1231/500*D1231</f>
        <v>160.78335999999999</v>
      </c>
      <c r="H1231" s="2">
        <f>ABS(C1231-ROUND(C1231,0))+ABS(D1231-ROUND(D1231,0))</f>
        <v>0.15999999999999659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91506</v>
      </c>
      <c r="D1232" s="1">
        <f>BILANCA!E255</f>
        <v>82963.460000000006</v>
      </c>
      <c r="E1232" s="1">
        <v>0</v>
      </c>
      <c r="F1232" s="1">
        <v>0</v>
      </c>
      <c r="G1232" s="2">
        <f t="shared" si="22"/>
        <v>64100.797080000004</v>
      </c>
      <c r="H1232" s="2">
        <f t="shared" si="23"/>
        <v>0.46000000000640284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15647</v>
      </c>
      <c r="D1233" s="1">
        <f>BILANCA!E256</f>
        <v>10184.450000000001</v>
      </c>
      <c r="E1233" s="1">
        <v>0</v>
      </c>
      <c r="F1233" s="1">
        <v>0</v>
      </c>
      <c r="G1233" s="2">
        <f t="shared" si="22"/>
        <v>9003.9750000000004</v>
      </c>
      <c r="H1233" s="2">
        <f t="shared" si="23"/>
        <v>0.4500000000007276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913902</v>
      </c>
      <c r="D1236" s="1">
        <f>BILANCA!E259</f>
        <v>876291.38</v>
      </c>
      <c r="E1236" s="1">
        <v>0</v>
      </c>
      <c r="F1236" s="1">
        <v>0</v>
      </c>
      <c r="G1236" s="2">
        <f t="shared" si="22"/>
        <v>674620.64428000001</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913902</v>
      </c>
      <c r="D1237" s="1">
        <f>BILANCA!E260</f>
        <v>876291.38</v>
      </c>
      <c r="E1237" s="1">
        <v>0</v>
      </c>
      <c r="F1237" s="1">
        <v>0</v>
      </c>
      <c r="G1237" s="2">
        <f t="shared" si="22"/>
        <v>677287.12904000003</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138767</v>
      </c>
      <c r="D1240" s="1">
        <f>BILANCA!E264</f>
        <v>122736.17</v>
      </c>
      <c r="E1240" s="1">
        <v>0</v>
      </c>
      <c r="F1240" s="1">
        <v>0</v>
      </c>
      <c r="G1240" s="2">
        <f t="shared" si="22"/>
        <v>98749.510379999992</v>
      </c>
      <c r="H1240" s="2">
        <f t="shared" si="23"/>
        <v>0.16999999999825377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15647</v>
      </c>
      <c r="D1242" s="1">
        <f>BILANCA!E266</f>
        <v>10184.450000000001</v>
      </c>
      <c r="E1242" s="1">
        <v>0</v>
      </c>
      <c r="F1242" s="1">
        <v>0</v>
      </c>
      <c r="G1242" s="2">
        <f t="shared" ref="G1242:G1479" si="24">B1242/1000*C1242+B1242/500*D1242</f>
        <v>9328.1180999999997</v>
      </c>
      <c r="H1242" s="2">
        <f t="shared" si="23"/>
        <v>0.4500000000007276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724</v>
      </c>
      <c r="D1263" s="1">
        <f>BILANCA!E287</f>
        <v>3016.02</v>
      </c>
      <c r="E1263" s="1">
        <v>0</v>
      </c>
      <c r="F1263" s="1">
        <v>0</v>
      </c>
      <c r="G1263" s="2">
        <f t="shared" si="24"/>
        <v>1891.6912000000002</v>
      </c>
      <c r="H1263" s="2">
        <f t="shared" si="23"/>
        <v>1.999999999998181E-2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2390879</v>
      </c>
      <c r="D1264" s="1">
        <f>BILANCA!E288</f>
        <v>2336372.16</v>
      </c>
      <c r="E1264" s="1">
        <v>0</v>
      </c>
      <c r="F1264" s="1">
        <v>0</v>
      </c>
      <c r="G1264" s="2">
        <f t="shared" si="24"/>
        <v>1984878.1529200003</v>
      </c>
      <c r="H1264" s="2">
        <f t="shared" si="23"/>
        <v>0.16000000014901161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83814</v>
      </c>
      <c r="D1266" s="1">
        <f>BILANCA!E290</f>
        <v>8901.26</v>
      </c>
      <c r="E1266" s="1">
        <v>0</v>
      </c>
      <c r="F1266" s="1">
        <v>0</v>
      </c>
      <c r="G1266" s="2">
        <f t="shared" si="24"/>
        <v>28757.475159999998</v>
      </c>
      <c r="H1266" s="2">
        <f t="shared" si="23"/>
        <v>0.26000000000021828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31693938</v>
      </c>
      <c r="D1408" s="1">
        <f>'RAS-funkcijski'!E114</f>
        <v>37509880.630000003</v>
      </c>
      <c r="E1408" s="1">
        <v>0</v>
      </c>
      <c r="F1408" s="1">
        <v>0</v>
      </c>
      <c r="G1408" s="2">
        <f t="shared" si="24"/>
        <v>11738506.9186</v>
      </c>
      <c r="H1408" s="2">
        <f t="shared" si="27"/>
        <v>0.36999999731779099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31693938</v>
      </c>
      <c r="D1416" s="1">
        <f>'RAS-funkcijski'!E122</f>
        <v>37509880.630000003</v>
      </c>
      <c r="E1416" s="1">
        <v>0</v>
      </c>
      <c r="F1416" s="1">
        <v>0</v>
      </c>
      <c r="G1416" s="2">
        <f t="shared" si="24"/>
        <v>12592216.51268</v>
      </c>
      <c r="H1416" s="2">
        <f t="shared" si="27"/>
        <v>0.36999999731779099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31693938</v>
      </c>
      <c r="D1418" s="1">
        <f>'RAS-funkcijski'!E124</f>
        <v>37509880.630000003</v>
      </c>
      <c r="E1418" s="1">
        <v>0</v>
      </c>
      <c r="F1418" s="1">
        <v>0</v>
      </c>
      <c r="G1418" s="2">
        <f t="shared" si="24"/>
        <v>12805643.9112</v>
      </c>
      <c r="H1418" s="2">
        <f t="shared" si="27"/>
        <v>0.36999999731779099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31693938</v>
      </c>
      <c r="D1435" s="13">
        <f>'RAS-funkcijski'!E141</f>
        <v>37509880.630000003</v>
      </c>
      <c r="E1435" s="13">
        <v>0</v>
      </c>
      <c r="F1435" s="13">
        <v>0</v>
      </c>
      <c r="G1435" s="14">
        <f t="shared" si="24"/>
        <v>14619776.79862</v>
      </c>
      <c r="H1435" s="14">
        <f t="shared" si="27"/>
        <v>0.36999999731779099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55674.38</v>
      </c>
      <c r="D1436" s="6">
        <f>'P-VRIO'!E5</f>
        <v>0</v>
      </c>
      <c r="E1436" s="6">
        <v>0</v>
      </c>
      <c r="F1436" s="6">
        <v>0</v>
      </c>
      <c r="G1436" s="7">
        <f t="shared" si="24"/>
        <v>55.674379999999999</v>
      </c>
      <c r="H1436" s="7">
        <f t="shared" si="27"/>
        <v>0.37999999999738066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55674.38</v>
      </c>
      <c r="D1453" s="1">
        <f>'P-VRIO'!E22</f>
        <v>0</v>
      </c>
      <c r="E1453" s="1">
        <v>0</v>
      </c>
      <c r="F1453" s="1">
        <v>0</v>
      </c>
      <c r="G1453" s="2">
        <f t="shared" si="24"/>
        <v>1002.1388399999998</v>
      </c>
      <c r="H1453" s="2">
        <f t="shared" si="27"/>
        <v>0.37999999999738066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55674.38</v>
      </c>
      <c r="D1454" s="1">
        <f>'P-VRIO'!E23</f>
        <v>0</v>
      </c>
      <c r="E1454" s="1">
        <v>0</v>
      </c>
      <c r="F1454" s="1">
        <v>0</v>
      </c>
      <c r="G1454" s="2">
        <f t="shared" si="24"/>
        <v>1057.81322</v>
      </c>
      <c r="H1454" s="2">
        <f t="shared" si="27"/>
        <v>0.37999999999738066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55674.38</v>
      </c>
      <c r="D1456" s="1">
        <f>'P-VRIO'!E25</f>
        <v>0</v>
      </c>
      <c r="E1456" s="1">
        <v>0</v>
      </c>
      <c r="F1456" s="1">
        <v>0</v>
      </c>
      <c r="G1456" s="2">
        <f t="shared" si="24"/>
        <v>1169.1619800000001</v>
      </c>
      <c r="H1456" s="2">
        <f t="shared" si="27"/>
        <v>0.37999999999738066</v>
      </c>
      <c r="I1456" s="10">
        <f t="shared" si="30"/>
        <v>444.28155239693757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2475415</v>
      </c>
      <c r="D1480" s="6"/>
      <c r="E1480" s="6">
        <v>0</v>
      </c>
      <c r="F1480" s="6">
        <v>0</v>
      </c>
      <c r="G1480" s="7">
        <f t="shared" ref="G1480:G1580" si="34">B1480/1000*C1480</f>
        <v>2475.415</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33375363.420000002</v>
      </c>
      <c r="D1481" s="1">
        <v>0</v>
      </c>
      <c r="E1481" s="1">
        <v>0</v>
      </c>
      <c r="F1481" s="1">
        <v>0</v>
      </c>
      <c r="G1481" s="2">
        <f t="shared" si="34"/>
        <v>66750.726840000003</v>
      </c>
      <c r="H1481" s="2">
        <f t="shared" si="35"/>
        <v>0.42000000178813934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29358475.140000001</v>
      </c>
      <c r="D1483" s="1">
        <v>0</v>
      </c>
      <c r="E1483" s="1">
        <v>0</v>
      </c>
      <c r="F1483" s="1">
        <v>0</v>
      </c>
      <c r="G1483" s="2">
        <f t="shared" si="34"/>
        <v>117433.90056000001</v>
      </c>
      <c r="H1483" s="2">
        <f t="shared" si="35"/>
        <v>0.14000000059604645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22700125.649999999</v>
      </c>
      <c r="D1484" s="1">
        <v>0</v>
      </c>
      <c r="E1484" s="1">
        <v>0</v>
      </c>
      <c r="F1484" s="1">
        <v>0</v>
      </c>
      <c r="G1484" s="2">
        <f t="shared" si="34"/>
        <v>113500.62824999999</v>
      </c>
      <c r="H1484" s="2">
        <f t="shared" si="35"/>
        <v>0.35000000149011612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5926016.0300000003</v>
      </c>
      <c r="D1485" s="1">
        <v>0</v>
      </c>
      <c r="E1485" s="1">
        <v>0</v>
      </c>
      <c r="F1485" s="1">
        <v>0</v>
      </c>
      <c r="G1485" s="2">
        <f t="shared" si="34"/>
        <v>35556.09618</v>
      </c>
      <c r="H1485" s="2">
        <f t="shared" si="35"/>
        <v>3.0000000260770321E-2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40992.800000000003</v>
      </c>
      <c r="D1486" s="1">
        <v>0</v>
      </c>
      <c r="E1486" s="1">
        <v>0</v>
      </c>
      <c r="F1486" s="1">
        <v>0</v>
      </c>
      <c r="G1486" s="2">
        <f t="shared" si="34"/>
        <v>286.94960000000003</v>
      </c>
      <c r="H1486" s="2">
        <f t="shared" si="35"/>
        <v>0.19999999999708962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24800</v>
      </c>
      <c r="D1489" s="1">
        <v>0</v>
      </c>
      <c r="E1489" s="1">
        <v>0</v>
      </c>
      <c r="F1489" s="1">
        <v>0</v>
      </c>
      <c r="G1489" s="2">
        <f t="shared" si="34"/>
        <v>248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666540.66</v>
      </c>
      <c r="D1491" s="1">
        <v>0</v>
      </c>
      <c r="E1491" s="1">
        <v>0</v>
      </c>
      <c r="F1491" s="1">
        <v>0</v>
      </c>
      <c r="G1491" s="2">
        <f t="shared" si="34"/>
        <v>7998.4879200000005</v>
      </c>
      <c r="H1491" s="2">
        <f t="shared" si="35"/>
        <v>0.33999999996740371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4016888.28</v>
      </c>
      <c r="D1492" s="1">
        <v>0</v>
      </c>
      <c r="E1492" s="1">
        <v>0</v>
      </c>
      <c r="F1492" s="1">
        <v>0</v>
      </c>
      <c r="G1492" s="2">
        <f t="shared" si="34"/>
        <v>52219.547639999997</v>
      </c>
      <c r="H1492" s="2">
        <f t="shared" si="35"/>
        <v>0.27999999979510903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33502489.710000001</v>
      </c>
      <c r="D1499" s="1">
        <v>0</v>
      </c>
      <c r="E1499" s="1">
        <v>0</v>
      </c>
      <c r="F1499" s="1">
        <v>0</v>
      </c>
      <c r="G1499" s="2">
        <f t="shared" si="34"/>
        <v>670049.7942</v>
      </c>
      <c r="H1499" s="2">
        <f t="shared" si="35"/>
        <v>0.28999999910593033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29410689.060000002</v>
      </c>
      <c r="D1501" s="1">
        <v>0</v>
      </c>
      <c r="E1501" s="1">
        <v>0</v>
      </c>
      <c r="F1501" s="1">
        <v>0</v>
      </c>
      <c r="G1501" s="2">
        <f t="shared" si="34"/>
        <v>647035.15931999998</v>
      </c>
      <c r="H1501" s="2">
        <f t="shared" si="35"/>
        <v>6.0000002384185791E-2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22540680.010000002</v>
      </c>
      <c r="D1502" s="1">
        <v>0</v>
      </c>
      <c r="E1502" s="1">
        <v>0</v>
      </c>
      <c r="F1502" s="1">
        <v>0</v>
      </c>
      <c r="G1502" s="2">
        <f t="shared" si="34"/>
        <v>518435.64023000002</v>
      </c>
      <c r="H1502" s="2">
        <f t="shared" si="35"/>
        <v>1.0000001639127731E-2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6020820.5199999996</v>
      </c>
      <c r="D1503" s="1">
        <v>0</v>
      </c>
      <c r="E1503" s="1">
        <v>0</v>
      </c>
      <c r="F1503" s="1">
        <v>0</v>
      </c>
      <c r="G1503" s="2">
        <f t="shared" si="34"/>
        <v>144499.69248</v>
      </c>
      <c r="H1503" s="2">
        <f t="shared" si="35"/>
        <v>0.48000000044703484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41002.17</v>
      </c>
      <c r="D1504" s="1">
        <v>0</v>
      </c>
      <c r="E1504" s="1">
        <v>0</v>
      </c>
      <c r="F1504" s="1">
        <v>0</v>
      </c>
      <c r="G1504" s="2">
        <f t="shared" si="34"/>
        <v>1025.0542499999999</v>
      </c>
      <c r="H1504" s="2">
        <f t="shared" si="35"/>
        <v>0.16999999999825377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24800</v>
      </c>
      <c r="D1507" s="1">
        <v>0</v>
      </c>
      <c r="E1507" s="1">
        <v>0</v>
      </c>
      <c r="F1507" s="1">
        <v>0</v>
      </c>
      <c r="G1507" s="2">
        <f t="shared" si="34"/>
        <v>694.4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783386.36</v>
      </c>
      <c r="D1509" s="1">
        <v>0</v>
      </c>
      <c r="E1509" s="1">
        <v>0</v>
      </c>
      <c r="F1509" s="1">
        <v>0</v>
      </c>
      <c r="G1509" s="2">
        <f t="shared" si="34"/>
        <v>23501.590799999998</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4091800.65</v>
      </c>
      <c r="D1510" s="1">
        <v>0</v>
      </c>
      <c r="E1510" s="1">
        <v>0</v>
      </c>
      <c r="F1510" s="1">
        <v>0</v>
      </c>
      <c r="G1510" s="2">
        <f t="shared" si="34"/>
        <v>126845.82015</v>
      </c>
      <c r="H1510" s="2">
        <f t="shared" si="35"/>
        <v>0.35000000009313226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2348288.7100000009</v>
      </c>
      <c r="D1517" s="1">
        <v>0</v>
      </c>
      <c r="E1517" s="1">
        <v>0</v>
      </c>
      <c r="F1517" s="1">
        <v>0</v>
      </c>
      <c r="G1517" s="2">
        <f t="shared" si="34"/>
        <v>89234.970980000027</v>
      </c>
      <c r="H1517" s="2">
        <f t="shared" si="35"/>
        <v>0.28999999910593033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3016.0200000000004</v>
      </c>
      <c r="D1518" s="1">
        <v>0</v>
      </c>
      <c r="E1518" s="1">
        <v>0</v>
      </c>
      <c r="F1518" s="1">
        <v>0</v>
      </c>
      <c r="G1518" s="2">
        <f t="shared" si="34"/>
        <v>117.62478000000002</v>
      </c>
      <c r="H1518" s="2">
        <f t="shared" si="35"/>
        <v>2.0000000000436557E-2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1463.91</v>
      </c>
      <c r="D1519" s="1">
        <v>0</v>
      </c>
      <c r="E1519" s="1">
        <v>0</v>
      </c>
      <c r="F1519" s="1">
        <v>0</v>
      </c>
      <c r="G1519" s="2">
        <f t="shared" si="34"/>
        <v>58.556400000000004</v>
      </c>
      <c r="H1519" s="2">
        <f t="shared" si="35"/>
        <v>8.9999999999918145E-2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1463.91</v>
      </c>
      <c r="D1520" s="1">
        <v>0</v>
      </c>
      <c r="E1520" s="1">
        <v>0</v>
      </c>
      <c r="F1520" s="1">
        <v>0</v>
      </c>
      <c r="G1520" s="2">
        <f t="shared" si="34"/>
        <v>60.020310000000009</v>
      </c>
      <c r="H1520" s="2">
        <f t="shared" si="35"/>
        <v>8.9999999999918145E-2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1552.1100000000001</v>
      </c>
      <c r="D1524" s="1">
        <v>0</v>
      </c>
      <c r="E1524" s="1">
        <v>0</v>
      </c>
      <c r="F1524" s="1">
        <v>0</v>
      </c>
      <c r="G1524" s="2">
        <f t="shared" si="34"/>
        <v>69.844949999999997</v>
      </c>
      <c r="H1524" s="2">
        <f t="shared" si="35"/>
        <v>0.11000000000012733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1552.1100000000001</v>
      </c>
      <c r="D1530" s="1">
        <v>0</v>
      </c>
      <c r="E1530" s="1">
        <v>0</v>
      </c>
      <c r="F1530" s="1">
        <v>0</v>
      </c>
      <c r="G1530" s="2">
        <f t="shared" si="34"/>
        <v>79.157610000000005</v>
      </c>
      <c r="H1530" s="2">
        <f t="shared" si="35"/>
        <v>0.11000000000012733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199.61</v>
      </c>
      <c r="D1531" s="1">
        <v>0</v>
      </c>
      <c r="E1531" s="1">
        <v>0</v>
      </c>
      <c r="F1531" s="1">
        <v>0</v>
      </c>
      <c r="G1531" s="2">
        <f t="shared" si="34"/>
        <v>10.379720000000001</v>
      </c>
      <c r="H1531" s="2">
        <f t="shared" si="35"/>
        <v>0.38999999999998636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1352.5</v>
      </c>
      <c r="D1532" s="1">
        <v>0</v>
      </c>
      <c r="E1532" s="1">
        <v>0</v>
      </c>
      <c r="F1532" s="1">
        <v>0</v>
      </c>
      <c r="G1532" s="2">
        <f t="shared" si="34"/>
        <v>71.682500000000005</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2345272.69</v>
      </c>
      <c r="D1576" s="1">
        <v>0</v>
      </c>
      <c r="E1576" s="1">
        <v>0</v>
      </c>
      <c r="F1576" s="1">
        <v>0</v>
      </c>
      <c r="G1576" s="2">
        <f t="shared" si="34"/>
        <v>227491.45092999999</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1231.77</v>
      </c>
      <c r="D1577" s="1">
        <v>0</v>
      </c>
      <c r="E1577" s="1">
        <v>0</v>
      </c>
      <c r="F1577" s="1">
        <v>0</v>
      </c>
      <c r="G1577" s="2">
        <f t="shared" si="34"/>
        <v>120.71346</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2335139.66</v>
      </c>
      <c r="D1578" s="1">
        <v>0</v>
      </c>
      <c r="E1578" s="1">
        <v>0</v>
      </c>
      <c r="F1578" s="1">
        <v>0</v>
      </c>
      <c r="G1578" s="2">
        <f t="shared" si="34"/>
        <v>231178.82634000003</v>
      </c>
      <c r="H1578" s="2">
        <f t="shared" si="35"/>
        <v>0.33999999985098839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8901.26</v>
      </c>
      <c r="D1579" s="1">
        <v>0</v>
      </c>
      <c r="E1579" s="1">
        <v>0</v>
      </c>
      <c r="F1579" s="1">
        <v>0</v>
      </c>
      <c r="G1579" s="2">
        <f t="shared" si="34"/>
        <v>890.12600000000009</v>
      </c>
      <c r="H1579" s="2">
        <f t="shared" si="35"/>
        <v>0.26000000000021828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2276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34404794</v>
      </c>
      <c r="I16" s="172">
        <f>'PR-RAS'!E6</f>
        <v>35587573.469999999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30542775</v>
      </c>
      <c r="I17" s="172">
        <f>'PR-RAS'!E151</f>
        <v>33466564.689999998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13270773</v>
      </c>
      <c r="I18" s="172">
        <f>'PR-RAS'!E645</f>
        <v>11350503.100000003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33908076</v>
      </c>
      <c r="I20" s="175">
        <f>BILANCA!E7</f>
        <v>36478331.229999997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16786888</v>
      </c>
      <c r="I21" s="177">
        <f>BILANCA!E68</f>
        <v>14773391.85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3405178</v>
      </c>
      <c r="I22" s="177">
        <f>BILANCA!E176</f>
        <v>3325955.9999999995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47289786</v>
      </c>
      <c r="I23" s="179">
        <f>BILANCA!E237</f>
        <v>47925767.079999998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31693938</v>
      </c>
      <c r="I27" s="177">
        <f>'RAS-funkcijski'!E114</f>
        <v>37509880.630000003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31693938</v>
      </c>
      <c r="I28" s="181">
        <f>'RAS-funkcijski'!E141</f>
        <v>37509880.630000003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55674.38</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55674.38</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2475415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2348288.7100000009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3016.0200000000004</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2345272.69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10" zoomScaleNormal="100" workbookViewId="0">
      <selection activeCell="E415" sqref="E41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34404794</v>
      </c>
      <c r="E6" s="53">
        <f>E7+E44+E50+E82+E106+E124+E133+E139</f>
        <v>35587573.469999999</v>
      </c>
      <c r="F6" s="54">
        <f t="shared" ref="F6:F131" si="0">IF(D6&lt;&gt;0,IF(E6/D6&gt;=100,"&gt;&gt;100",E6/D6*100),"-")</f>
        <v>103.43783331474097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5942702</v>
      </c>
      <c r="E50" s="53">
        <f>E51+E54+E59+E62+E65+E68+E71+E74+E77</f>
        <v>9658321.3200000003</v>
      </c>
      <c r="F50" s="54">
        <f t="shared" si="0"/>
        <v>162.52407271978302</v>
      </c>
    </row>
    <row r="51" spans="1:6" ht="12.75" customHeight="1" x14ac:dyDescent="0.2">
      <c r="A51" s="55">
        <v>631</v>
      </c>
      <c r="B51" s="88" t="s">
        <v>145</v>
      </c>
      <c r="C51" s="52" t="s">
        <v>146</v>
      </c>
      <c r="D51" s="53">
        <f t="shared" ref="D51:E51" si="10">D52+D53</f>
        <v>972273</v>
      </c>
      <c r="E51" s="53">
        <f t="shared" si="10"/>
        <v>588930.99</v>
      </c>
      <c r="F51" s="54">
        <f t="shared" si="0"/>
        <v>60.572595351305644</v>
      </c>
    </row>
    <row r="52" spans="1:6" ht="12.75" customHeight="1" x14ac:dyDescent="0.2">
      <c r="A52" s="55">
        <v>6311</v>
      </c>
      <c r="B52" s="88" t="s">
        <v>147</v>
      </c>
      <c r="C52" s="52" t="s">
        <v>148</v>
      </c>
      <c r="D52" s="244">
        <v>972273</v>
      </c>
      <c r="E52" s="244">
        <v>581081</v>
      </c>
      <c r="F52" s="54">
        <f t="shared" si="0"/>
        <v>59.765209977033194</v>
      </c>
    </row>
    <row r="53" spans="1:6" ht="12.75" customHeight="1" x14ac:dyDescent="0.2">
      <c r="A53" s="55">
        <v>6312</v>
      </c>
      <c r="B53" s="88" t="s">
        <v>149</v>
      </c>
      <c r="C53" s="52" t="s">
        <v>150</v>
      </c>
      <c r="D53" s="244"/>
      <c r="E53" s="244">
        <v>7849.99</v>
      </c>
      <c r="F53" s="54" t="str">
        <f t="shared" si="0"/>
        <v>-</v>
      </c>
    </row>
    <row r="54" spans="1:6" ht="24" x14ac:dyDescent="0.2">
      <c r="A54" s="55">
        <v>632</v>
      </c>
      <c r="B54" s="88" t="s">
        <v>151</v>
      </c>
      <c r="C54" s="52" t="s">
        <v>152</v>
      </c>
      <c r="D54" s="53">
        <f t="shared" ref="D54:E54" si="11">SUM(D55:D58)</f>
        <v>1650999</v>
      </c>
      <c r="E54" s="53">
        <f t="shared" si="11"/>
        <v>1680849.4500000002</v>
      </c>
      <c r="F54" s="54">
        <f t="shared" si="0"/>
        <v>101.80802350576835</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1650999</v>
      </c>
      <c r="E57" s="244">
        <v>455968.63</v>
      </c>
      <c r="F57" s="54">
        <f t="shared" si="0"/>
        <v>27.617741137335639</v>
      </c>
    </row>
    <row r="58" spans="1:6" ht="12.75" customHeight="1" x14ac:dyDescent="0.2">
      <c r="A58" s="55">
        <v>6324</v>
      </c>
      <c r="B58" s="88" t="s">
        <v>159</v>
      </c>
      <c r="C58" s="52" t="s">
        <v>160</v>
      </c>
      <c r="D58" s="244"/>
      <c r="E58" s="244">
        <v>1224880.82</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1800</v>
      </c>
      <c r="F62" s="54" t="str">
        <f t="shared" si="0"/>
        <v>-</v>
      </c>
    </row>
    <row r="63" spans="1:6" ht="12.75" customHeight="1" x14ac:dyDescent="0.2">
      <c r="A63" s="55">
        <v>6341</v>
      </c>
      <c r="B63" s="87" t="s">
        <v>169</v>
      </c>
      <c r="C63" s="52" t="s">
        <v>170</v>
      </c>
      <c r="D63" s="244"/>
      <c r="E63" s="244">
        <v>1800</v>
      </c>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158000</v>
      </c>
      <c r="E68" s="53">
        <f t="shared" si="15"/>
        <v>132780</v>
      </c>
      <c r="F68" s="54">
        <f t="shared" si="0"/>
        <v>84.037974683544306</v>
      </c>
    </row>
    <row r="69" spans="1:6" ht="12.75" customHeight="1" x14ac:dyDescent="0.2">
      <c r="A69" s="55" t="s">
        <v>181</v>
      </c>
      <c r="B69" s="87" t="s">
        <v>182</v>
      </c>
      <c r="C69" s="52" t="s">
        <v>181</v>
      </c>
      <c r="D69" s="244">
        <v>158000</v>
      </c>
      <c r="E69" s="244">
        <v>109685.75</v>
      </c>
      <c r="F69" s="54">
        <f t="shared" si="0"/>
        <v>69.421360759493666</v>
      </c>
    </row>
    <row r="70" spans="1:6" ht="24" x14ac:dyDescent="0.2">
      <c r="A70" s="55" t="s">
        <v>183</v>
      </c>
      <c r="B70" s="87" t="s">
        <v>184</v>
      </c>
      <c r="C70" s="52" t="s">
        <v>183</v>
      </c>
      <c r="D70" s="244"/>
      <c r="E70" s="244">
        <v>23094.25</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3161430</v>
      </c>
      <c r="E77" s="53">
        <f t="shared" si="18"/>
        <v>7253960.8799999999</v>
      </c>
      <c r="F77" s="54">
        <f t="shared" si="0"/>
        <v>229.45188980935839</v>
      </c>
    </row>
    <row r="78" spans="1:6" ht="12.75" customHeight="1" x14ac:dyDescent="0.2">
      <c r="A78" s="55">
        <v>6391</v>
      </c>
      <c r="B78" s="87" t="s">
        <v>199</v>
      </c>
      <c r="C78" s="52" t="s">
        <v>200</v>
      </c>
      <c r="D78" s="244">
        <v>2626250</v>
      </c>
      <c r="E78" s="244">
        <v>5012654.9800000004</v>
      </c>
      <c r="F78" s="54">
        <f t="shared" si="0"/>
        <v>190.86739571632557</v>
      </c>
    </row>
    <row r="79" spans="1:6" ht="12.75" customHeight="1" x14ac:dyDescent="0.2">
      <c r="A79" s="55">
        <v>6392</v>
      </c>
      <c r="B79" s="87" t="s">
        <v>201</v>
      </c>
      <c r="C79" s="52" t="s">
        <v>202</v>
      </c>
      <c r="D79" s="244"/>
      <c r="E79" s="244">
        <v>290191.39</v>
      </c>
      <c r="F79" s="54" t="str">
        <f t="shared" si="0"/>
        <v>-</v>
      </c>
    </row>
    <row r="80" spans="1:6" ht="24" x14ac:dyDescent="0.2">
      <c r="A80" s="55">
        <v>6393</v>
      </c>
      <c r="B80" s="87" t="s">
        <v>203</v>
      </c>
      <c r="C80" s="52" t="s">
        <v>204</v>
      </c>
      <c r="D80" s="244">
        <v>535180</v>
      </c>
      <c r="E80" s="244">
        <v>1939782.67</v>
      </c>
      <c r="F80" s="54">
        <f t="shared" si="0"/>
        <v>362.45425277476733</v>
      </c>
    </row>
    <row r="81" spans="1:6" ht="24" x14ac:dyDescent="0.2">
      <c r="A81" s="55">
        <v>6394</v>
      </c>
      <c r="B81" s="87" t="s">
        <v>205</v>
      </c>
      <c r="C81" s="52" t="s">
        <v>206</v>
      </c>
      <c r="D81" s="244"/>
      <c r="E81" s="244">
        <v>11331.84</v>
      </c>
      <c r="F81" s="54" t="str">
        <f t="shared" si="0"/>
        <v>-</v>
      </c>
    </row>
    <row r="82" spans="1:6" ht="12.75" customHeight="1" x14ac:dyDescent="0.2">
      <c r="A82" s="55">
        <v>64</v>
      </c>
      <c r="B82" s="87" t="s">
        <v>207</v>
      </c>
      <c r="C82" s="52" t="s">
        <v>208</v>
      </c>
      <c r="D82" s="53">
        <f t="shared" ref="D82:E82" si="19">D83+D91+D98</f>
        <v>1201</v>
      </c>
      <c r="E82" s="53">
        <f t="shared" si="19"/>
        <v>1252.19</v>
      </c>
      <c r="F82" s="54">
        <f t="shared" si="0"/>
        <v>104.26228143213989</v>
      </c>
    </row>
    <row r="83" spans="1:6" ht="12.75" customHeight="1" x14ac:dyDescent="0.2">
      <c r="A83" s="55">
        <v>641</v>
      </c>
      <c r="B83" s="87" t="s">
        <v>209</v>
      </c>
      <c r="C83" s="52" t="s">
        <v>210</v>
      </c>
      <c r="D83" s="53">
        <f t="shared" ref="D83:E83" si="20">SUM(D84:D90)</f>
        <v>1201</v>
      </c>
      <c r="E83" s="53">
        <f t="shared" si="20"/>
        <v>1252.19</v>
      </c>
      <c r="F83" s="54">
        <f t="shared" si="0"/>
        <v>104.26228143213989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1027</v>
      </c>
      <c r="E85" s="244">
        <v>1114.31</v>
      </c>
      <c r="F85" s="54">
        <f t="shared" si="0"/>
        <v>108.5014605647517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174</v>
      </c>
      <c r="E87" s="244">
        <v>137.88</v>
      </c>
      <c r="F87" s="54">
        <f t="shared" si="0"/>
        <v>79.241379310344826</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4540362</v>
      </c>
      <c r="E106" s="53">
        <f t="shared" si="23"/>
        <v>2864007.39</v>
      </c>
      <c r="F106" s="54">
        <f t="shared" si="0"/>
        <v>63.078833581991923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4540362</v>
      </c>
      <c r="E112" s="53">
        <f t="shared" si="25"/>
        <v>2864007.39</v>
      </c>
      <c r="F112" s="54">
        <f t="shared" si="0"/>
        <v>63.078833581991923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4540362</v>
      </c>
      <c r="E117" s="244">
        <v>2864007.39</v>
      </c>
      <c r="F117" s="54">
        <f t="shared" si="0"/>
        <v>63.078833581991923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1799560</v>
      </c>
      <c r="E124" s="53">
        <f t="shared" si="27"/>
        <v>786281.03</v>
      </c>
      <c r="F124" s="54">
        <f t="shared" si="0"/>
        <v>43.692959945764521</v>
      </c>
    </row>
    <row r="125" spans="1:6" ht="12.75" customHeight="1" x14ac:dyDescent="0.2">
      <c r="A125" s="55">
        <v>661</v>
      </c>
      <c r="B125" s="88" t="s">
        <v>293</v>
      </c>
      <c r="C125" s="52" t="s">
        <v>294</v>
      </c>
      <c r="D125" s="53">
        <f t="shared" ref="D125:E125" si="28">SUM(D126:D127)</f>
        <v>969697</v>
      </c>
      <c r="E125" s="53">
        <f t="shared" si="28"/>
        <v>721844.53</v>
      </c>
      <c r="F125" s="54">
        <f t="shared" si="0"/>
        <v>74.440214829993295</v>
      </c>
    </row>
    <row r="126" spans="1:6" ht="12.75" customHeight="1" x14ac:dyDescent="0.2">
      <c r="A126" s="55">
        <v>6614</v>
      </c>
      <c r="B126" s="88" t="s">
        <v>295</v>
      </c>
      <c r="C126" s="52" t="s">
        <v>296</v>
      </c>
      <c r="D126" s="244">
        <v>37338</v>
      </c>
      <c r="E126" s="244">
        <v>30390.400000000001</v>
      </c>
      <c r="F126" s="54">
        <f t="shared" si="0"/>
        <v>81.392683057474954</v>
      </c>
    </row>
    <row r="127" spans="1:6" ht="12.75" customHeight="1" x14ac:dyDescent="0.2">
      <c r="A127" s="55">
        <v>6615</v>
      </c>
      <c r="B127" s="88" t="s">
        <v>297</v>
      </c>
      <c r="C127" s="52" t="s">
        <v>298</v>
      </c>
      <c r="D127" s="244">
        <v>932359</v>
      </c>
      <c r="E127" s="244">
        <v>691454.13</v>
      </c>
      <c r="F127" s="54">
        <f t="shared" si="0"/>
        <v>74.161790683631523</v>
      </c>
    </row>
    <row r="128" spans="1:6" ht="24" x14ac:dyDescent="0.2">
      <c r="A128" s="55">
        <v>663</v>
      </c>
      <c r="B128" s="233" t="s">
        <v>299</v>
      </c>
      <c r="C128" s="52" t="s">
        <v>300</v>
      </c>
      <c r="D128" s="53">
        <f t="shared" ref="D128:E128" si="29">SUM(D129:D132)</f>
        <v>829863</v>
      </c>
      <c r="E128" s="53">
        <f t="shared" si="29"/>
        <v>64436.5</v>
      </c>
      <c r="F128" s="54">
        <f t="shared" si="0"/>
        <v>7.7647153807315181</v>
      </c>
    </row>
    <row r="129" spans="1:6" ht="12.75" customHeight="1" x14ac:dyDescent="0.2">
      <c r="A129" s="55">
        <v>6631</v>
      </c>
      <c r="B129" s="88" t="s">
        <v>301</v>
      </c>
      <c r="C129" s="52" t="s">
        <v>302</v>
      </c>
      <c r="D129" s="244">
        <v>821613</v>
      </c>
      <c r="E129" s="244">
        <v>64436.5</v>
      </c>
      <c r="F129" s="54">
        <f t="shared" si="0"/>
        <v>7.8426826255183411</v>
      </c>
    </row>
    <row r="130" spans="1:6" ht="12.75" customHeight="1" x14ac:dyDescent="0.2">
      <c r="A130" s="55">
        <v>6632</v>
      </c>
      <c r="B130" s="234" t="s">
        <v>303</v>
      </c>
      <c r="C130" s="52" t="s">
        <v>304</v>
      </c>
      <c r="D130" s="244">
        <v>8250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22119363</v>
      </c>
      <c r="E133" s="53">
        <f t="shared" si="30"/>
        <v>22277711.469999999</v>
      </c>
      <c r="F133" s="54">
        <f t="shared" ref="F133:F223" si="31">IF(D133&lt;&gt;0,IF(E133/D133&gt;=100,"&gt;&gt;100",E133/D133*100),"-")</f>
        <v>100.71588169152972</v>
      </c>
    </row>
    <row r="134" spans="1:6" ht="24" x14ac:dyDescent="0.2">
      <c r="A134" s="55">
        <v>671</v>
      </c>
      <c r="B134" s="234" t="s">
        <v>311</v>
      </c>
      <c r="C134" s="52" t="s">
        <v>312</v>
      </c>
      <c r="D134" s="53">
        <f t="shared" ref="D134:E134" si="32">SUM(D135:D137)</f>
        <v>22119363</v>
      </c>
      <c r="E134" s="53">
        <f t="shared" si="32"/>
        <v>22277711.469999999</v>
      </c>
      <c r="F134" s="54">
        <f t="shared" si="31"/>
        <v>100.71588169152972</v>
      </c>
    </row>
    <row r="135" spans="1:6" ht="12.75" customHeight="1" x14ac:dyDescent="0.2">
      <c r="A135" s="55">
        <v>6711</v>
      </c>
      <c r="B135" s="87" t="s">
        <v>313</v>
      </c>
      <c r="C135" s="52" t="s">
        <v>314</v>
      </c>
      <c r="D135" s="244">
        <v>21796248</v>
      </c>
      <c r="E135" s="244">
        <v>21653632.149999999</v>
      </c>
      <c r="F135" s="54">
        <f t="shared" si="31"/>
        <v>99.345686239209613</v>
      </c>
    </row>
    <row r="136" spans="1:6" ht="24" x14ac:dyDescent="0.2">
      <c r="A136" s="55">
        <v>6712</v>
      </c>
      <c r="B136" s="234" t="s">
        <v>315</v>
      </c>
      <c r="C136" s="52" t="s">
        <v>316</v>
      </c>
      <c r="D136" s="244">
        <v>323115</v>
      </c>
      <c r="E136" s="244">
        <v>624079.31999999995</v>
      </c>
      <c r="F136" s="54">
        <f t="shared" si="31"/>
        <v>193.14464509539945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1606</v>
      </c>
      <c r="E139" s="53">
        <f t="shared" si="33"/>
        <v>7.0000000000000007E-2</v>
      </c>
      <c r="F139" s="54">
        <f t="shared" si="31"/>
        <v>4.3586550435865505E-3</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1606</v>
      </c>
      <c r="E150" s="244">
        <v>7.0000000000000007E-2</v>
      </c>
      <c r="F150" s="54">
        <f t="shared" si="31"/>
        <v>4.3586550435865505E-3</v>
      </c>
    </row>
    <row r="151" spans="1:6" ht="12.75" customHeight="1" x14ac:dyDescent="0.2">
      <c r="A151" s="55">
        <v>3</v>
      </c>
      <c r="B151" s="87" t="s">
        <v>345</v>
      </c>
      <c r="C151" s="52" t="s">
        <v>53</v>
      </c>
      <c r="D151" s="53">
        <f t="shared" ref="D151:E151" si="35">D152+D163+D196+D215+D224+D252+D263</f>
        <v>30542775</v>
      </c>
      <c r="E151" s="53">
        <f t="shared" si="35"/>
        <v>33466564.689999998</v>
      </c>
      <c r="F151" s="54">
        <f t="shared" si="31"/>
        <v>109.57277028691728</v>
      </c>
    </row>
    <row r="152" spans="1:6" ht="12.75" customHeight="1" x14ac:dyDescent="0.2">
      <c r="A152" s="55">
        <v>31</v>
      </c>
      <c r="B152" s="87" t="s">
        <v>346</v>
      </c>
      <c r="C152" s="52" t="s">
        <v>347</v>
      </c>
      <c r="D152" s="53">
        <f t="shared" ref="D152:E152" si="36">D153+D158+D159</f>
        <v>21691832</v>
      </c>
      <c r="E152" s="53">
        <f t="shared" si="36"/>
        <v>22568253.900000002</v>
      </c>
      <c r="F152" s="54">
        <f t="shared" si="31"/>
        <v>104.04033140216097</v>
      </c>
    </row>
    <row r="153" spans="1:6" ht="12.75" customHeight="1" x14ac:dyDescent="0.2">
      <c r="A153" s="55">
        <v>311</v>
      </c>
      <c r="B153" s="87" t="s">
        <v>348</v>
      </c>
      <c r="C153" s="52" t="s">
        <v>349</v>
      </c>
      <c r="D153" s="53">
        <f t="shared" ref="D153:E153" si="37">SUM(D154:D157)</f>
        <v>18108461</v>
      </c>
      <c r="E153" s="53">
        <f t="shared" si="37"/>
        <v>18691579.150000002</v>
      </c>
      <c r="F153" s="54">
        <f t="shared" si="31"/>
        <v>103.22014195463657</v>
      </c>
    </row>
    <row r="154" spans="1:6" ht="12.75" customHeight="1" x14ac:dyDescent="0.2">
      <c r="A154" s="55">
        <v>3111</v>
      </c>
      <c r="B154" s="87" t="s">
        <v>350</v>
      </c>
      <c r="C154" s="52" t="s">
        <v>351</v>
      </c>
      <c r="D154" s="244">
        <v>18108461</v>
      </c>
      <c r="E154" s="244">
        <v>18672384.420000002</v>
      </c>
      <c r="F154" s="54">
        <f t="shared" si="31"/>
        <v>103.11414327258403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v>19194.73</v>
      </c>
      <c r="F157" s="54" t="str">
        <f t="shared" si="31"/>
        <v>-</v>
      </c>
    </row>
    <row r="158" spans="1:6" ht="12.75" customHeight="1" x14ac:dyDescent="0.2">
      <c r="A158" s="55">
        <v>312</v>
      </c>
      <c r="B158" s="87" t="s">
        <v>358</v>
      </c>
      <c r="C158" s="52" t="s">
        <v>359</v>
      </c>
      <c r="D158" s="244">
        <v>644417</v>
      </c>
      <c r="E158" s="244">
        <v>799683.6</v>
      </c>
      <c r="F158" s="54">
        <f t="shared" si="31"/>
        <v>124.09411918059267</v>
      </c>
    </row>
    <row r="159" spans="1:6" ht="12.75" customHeight="1" x14ac:dyDescent="0.2">
      <c r="A159" s="55">
        <v>313</v>
      </c>
      <c r="B159" s="87" t="s">
        <v>360</v>
      </c>
      <c r="C159" s="52" t="s">
        <v>361</v>
      </c>
      <c r="D159" s="53">
        <f t="shared" ref="D159:E159" si="38">SUM(D160:D162)</f>
        <v>2938954</v>
      </c>
      <c r="E159" s="53">
        <f t="shared" si="38"/>
        <v>3076991.15</v>
      </c>
      <c r="F159" s="54">
        <f t="shared" si="31"/>
        <v>104.69681219917018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2938954</v>
      </c>
      <c r="E161" s="244">
        <v>3076991.15</v>
      </c>
      <c r="F161" s="54">
        <f t="shared" si="31"/>
        <v>104.69681219917018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5960406</v>
      </c>
      <c r="E163" s="53">
        <f t="shared" si="39"/>
        <v>8591924.4900000002</v>
      </c>
      <c r="F163" s="54">
        <f t="shared" si="31"/>
        <v>144.14998726596812</v>
      </c>
    </row>
    <row r="164" spans="1:6" ht="12.75" customHeight="1" x14ac:dyDescent="0.2">
      <c r="A164" s="55">
        <v>321</v>
      </c>
      <c r="B164" s="87" t="s">
        <v>369</v>
      </c>
      <c r="C164" s="52" t="s">
        <v>370</v>
      </c>
      <c r="D164" s="53">
        <f t="shared" ref="D164:E164" si="40">SUM(D165:D168)</f>
        <v>1457941</v>
      </c>
      <c r="E164" s="53">
        <f t="shared" si="40"/>
        <v>2197744.4899999998</v>
      </c>
      <c r="F164" s="54">
        <f t="shared" si="31"/>
        <v>150.74303349724028</v>
      </c>
    </row>
    <row r="165" spans="1:6" ht="12.75" customHeight="1" x14ac:dyDescent="0.2">
      <c r="A165" s="55">
        <v>3211</v>
      </c>
      <c r="B165" s="87" t="s">
        <v>371</v>
      </c>
      <c r="C165" s="52" t="s">
        <v>372</v>
      </c>
      <c r="D165" s="244">
        <v>955508</v>
      </c>
      <c r="E165" s="244">
        <v>1535762.22</v>
      </c>
      <c r="F165" s="54">
        <f t="shared" si="31"/>
        <v>160.72730107963514</v>
      </c>
    </row>
    <row r="166" spans="1:6" ht="12.75" customHeight="1" x14ac:dyDescent="0.2">
      <c r="A166" s="55">
        <v>3212</v>
      </c>
      <c r="B166" s="87" t="s">
        <v>373</v>
      </c>
      <c r="C166" s="52" t="s">
        <v>374</v>
      </c>
      <c r="D166" s="244">
        <v>392804</v>
      </c>
      <c r="E166" s="244">
        <v>404752.21</v>
      </c>
      <c r="F166" s="54">
        <f t="shared" si="31"/>
        <v>103.04177401452124</v>
      </c>
    </row>
    <row r="167" spans="1:6" ht="12.75" customHeight="1" x14ac:dyDescent="0.2">
      <c r="A167" s="55">
        <v>3213</v>
      </c>
      <c r="B167" s="87" t="s">
        <v>375</v>
      </c>
      <c r="C167" s="52" t="s">
        <v>376</v>
      </c>
      <c r="D167" s="244">
        <v>109629</v>
      </c>
      <c r="E167" s="244">
        <v>257230.06</v>
      </c>
      <c r="F167" s="54">
        <f t="shared" si="31"/>
        <v>234.63687527935124</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2046635</v>
      </c>
      <c r="E169" s="53">
        <f t="shared" si="41"/>
        <v>2098396.59</v>
      </c>
      <c r="F169" s="54">
        <f t="shared" si="31"/>
        <v>102.52910704644451</v>
      </c>
    </row>
    <row r="170" spans="1:6" ht="12.75" customHeight="1" x14ac:dyDescent="0.2">
      <c r="A170" s="55">
        <v>3221</v>
      </c>
      <c r="B170" s="87" t="s">
        <v>381</v>
      </c>
      <c r="C170" s="52" t="s">
        <v>382</v>
      </c>
      <c r="D170" s="244">
        <v>224588</v>
      </c>
      <c r="E170" s="244">
        <v>238116.57</v>
      </c>
      <c r="F170" s="54">
        <f t="shared" si="31"/>
        <v>106.0237278928527</v>
      </c>
    </row>
    <row r="171" spans="1:6" ht="12.75" customHeight="1" x14ac:dyDescent="0.2">
      <c r="A171" s="55">
        <v>3222</v>
      </c>
      <c r="B171" s="87" t="s">
        <v>383</v>
      </c>
      <c r="C171" s="52" t="s">
        <v>384</v>
      </c>
      <c r="D171" s="244">
        <v>956740</v>
      </c>
      <c r="E171" s="244">
        <v>960523.19</v>
      </c>
      <c r="F171" s="54">
        <f t="shared" si="31"/>
        <v>100.39542508936596</v>
      </c>
    </row>
    <row r="172" spans="1:6" ht="12.75" customHeight="1" x14ac:dyDescent="0.2">
      <c r="A172" s="55">
        <v>3223</v>
      </c>
      <c r="B172" s="87" t="s">
        <v>385</v>
      </c>
      <c r="C172" s="52" t="s">
        <v>386</v>
      </c>
      <c r="D172" s="244">
        <v>734825</v>
      </c>
      <c r="E172" s="244">
        <v>791895.64</v>
      </c>
      <c r="F172" s="54">
        <f t="shared" si="31"/>
        <v>107.76656210662404</v>
      </c>
    </row>
    <row r="173" spans="1:6" ht="12.75" customHeight="1" x14ac:dyDescent="0.2">
      <c r="A173" s="55">
        <v>3224</v>
      </c>
      <c r="B173" s="87" t="s">
        <v>387</v>
      </c>
      <c r="C173" s="52" t="s">
        <v>388</v>
      </c>
      <c r="D173" s="244">
        <v>65928</v>
      </c>
      <c r="E173" s="244">
        <v>45026.7</v>
      </c>
      <c r="F173" s="54">
        <f t="shared" si="31"/>
        <v>68.296778303603929</v>
      </c>
    </row>
    <row r="174" spans="1:6" ht="12.75" customHeight="1" x14ac:dyDescent="0.2">
      <c r="A174" s="55">
        <v>3225</v>
      </c>
      <c r="B174" s="87" t="s">
        <v>389</v>
      </c>
      <c r="C174" s="52" t="s">
        <v>390</v>
      </c>
      <c r="D174" s="244">
        <v>57002</v>
      </c>
      <c r="E174" s="244">
        <v>55120.28</v>
      </c>
      <c r="F174" s="54">
        <f t="shared" si="31"/>
        <v>96.698852671836079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7552</v>
      </c>
      <c r="E176" s="244">
        <v>7714.21</v>
      </c>
      <c r="F176" s="54">
        <f t="shared" si="31"/>
        <v>102.14790783898304</v>
      </c>
    </row>
    <row r="177" spans="1:6" ht="12.75" customHeight="1" x14ac:dyDescent="0.2">
      <c r="A177" s="55">
        <v>323</v>
      </c>
      <c r="B177" s="87" t="s">
        <v>395</v>
      </c>
      <c r="C177" s="52" t="s">
        <v>396</v>
      </c>
      <c r="D177" s="53">
        <f t="shared" ref="D177:E177" si="42">SUM(D178:D186)</f>
        <v>1846684</v>
      </c>
      <c r="E177" s="53">
        <f t="shared" si="42"/>
        <v>2800386.9800000004</v>
      </c>
      <c r="F177" s="54">
        <f t="shared" si="31"/>
        <v>151.64408095808491</v>
      </c>
    </row>
    <row r="178" spans="1:6" ht="12.75" customHeight="1" x14ac:dyDescent="0.2">
      <c r="A178" s="55">
        <v>3231</v>
      </c>
      <c r="B178" s="87" t="s">
        <v>397</v>
      </c>
      <c r="C178" s="52" t="s">
        <v>398</v>
      </c>
      <c r="D178" s="244">
        <v>79678</v>
      </c>
      <c r="E178" s="244">
        <v>86654.58</v>
      </c>
      <c r="F178" s="54">
        <f t="shared" si="31"/>
        <v>108.75596777027536</v>
      </c>
    </row>
    <row r="179" spans="1:6" ht="12.75" customHeight="1" x14ac:dyDescent="0.2">
      <c r="A179" s="55">
        <v>3232</v>
      </c>
      <c r="B179" s="87" t="s">
        <v>399</v>
      </c>
      <c r="C179" s="52" t="s">
        <v>400</v>
      </c>
      <c r="D179" s="244">
        <v>277398</v>
      </c>
      <c r="E179" s="244">
        <v>464996.73</v>
      </c>
      <c r="F179" s="54">
        <f t="shared" si="31"/>
        <v>167.62800380680466</v>
      </c>
    </row>
    <row r="180" spans="1:6" ht="12.75" customHeight="1" x14ac:dyDescent="0.2">
      <c r="A180" s="55">
        <v>3233</v>
      </c>
      <c r="B180" s="87" t="s">
        <v>401</v>
      </c>
      <c r="C180" s="52" t="s">
        <v>402</v>
      </c>
      <c r="D180" s="244">
        <v>314552</v>
      </c>
      <c r="E180" s="244">
        <v>270792.2</v>
      </c>
      <c r="F180" s="54">
        <f t="shared" si="31"/>
        <v>86.088214349296777</v>
      </c>
    </row>
    <row r="181" spans="1:6" ht="12.75" customHeight="1" x14ac:dyDescent="0.2">
      <c r="A181" s="55">
        <v>3234</v>
      </c>
      <c r="B181" s="87" t="s">
        <v>403</v>
      </c>
      <c r="C181" s="52" t="s">
        <v>404</v>
      </c>
      <c r="D181" s="244">
        <v>83221</v>
      </c>
      <c r="E181" s="244">
        <v>80739.3</v>
      </c>
      <c r="F181" s="54">
        <f t="shared" si="31"/>
        <v>97.017940183367173</v>
      </c>
    </row>
    <row r="182" spans="1:6" ht="12.75" customHeight="1" x14ac:dyDescent="0.2">
      <c r="A182" s="55">
        <v>3235</v>
      </c>
      <c r="B182" s="87" t="s">
        <v>405</v>
      </c>
      <c r="C182" s="52" t="s">
        <v>406</v>
      </c>
      <c r="D182" s="244">
        <v>54055</v>
      </c>
      <c r="E182" s="244">
        <v>34525.01</v>
      </c>
      <c r="F182" s="54">
        <f t="shared" si="31"/>
        <v>63.870150772361491</v>
      </c>
    </row>
    <row r="183" spans="1:6" ht="12.75" customHeight="1" x14ac:dyDescent="0.2">
      <c r="A183" s="55">
        <v>3236</v>
      </c>
      <c r="B183" s="87" t="s">
        <v>407</v>
      </c>
      <c r="C183" s="52" t="s">
        <v>408</v>
      </c>
      <c r="D183" s="244">
        <v>60560</v>
      </c>
      <c r="E183" s="244">
        <v>216297.76</v>
      </c>
      <c r="F183" s="54">
        <f t="shared" si="31"/>
        <v>357.16274768824309</v>
      </c>
    </row>
    <row r="184" spans="1:6" ht="12.75" customHeight="1" x14ac:dyDescent="0.2">
      <c r="A184" s="55">
        <v>3237</v>
      </c>
      <c r="B184" s="87" t="s">
        <v>409</v>
      </c>
      <c r="C184" s="52" t="s">
        <v>410</v>
      </c>
      <c r="D184" s="244">
        <v>686329</v>
      </c>
      <c r="E184" s="244">
        <v>1244786.1200000001</v>
      </c>
      <c r="F184" s="54">
        <f t="shared" si="31"/>
        <v>181.36871966651563</v>
      </c>
    </row>
    <row r="185" spans="1:6" ht="12.75" customHeight="1" x14ac:dyDescent="0.2">
      <c r="A185" s="55">
        <v>3238</v>
      </c>
      <c r="B185" s="87" t="s">
        <v>411</v>
      </c>
      <c r="C185" s="52" t="s">
        <v>412</v>
      </c>
      <c r="D185" s="244">
        <v>26920</v>
      </c>
      <c r="E185" s="244">
        <v>57080</v>
      </c>
      <c r="F185" s="54">
        <f t="shared" si="31"/>
        <v>212.03566121842496</v>
      </c>
    </row>
    <row r="186" spans="1:6" ht="12.75" customHeight="1" x14ac:dyDescent="0.2">
      <c r="A186" s="55">
        <v>3239</v>
      </c>
      <c r="B186" s="87" t="s">
        <v>413</v>
      </c>
      <c r="C186" s="52" t="s">
        <v>414</v>
      </c>
      <c r="D186" s="244">
        <v>263971</v>
      </c>
      <c r="E186" s="244">
        <v>344515.28</v>
      </c>
      <c r="F186" s="54">
        <f t="shared" si="31"/>
        <v>130.51254872694352</v>
      </c>
    </row>
    <row r="187" spans="1:6" ht="12.75" customHeight="1" x14ac:dyDescent="0.2">
      <c r="A187" s="55">
        <v>324</v>
      </c>
      <c r="B187" s="87" t="s">
        <v>415</v>
      </c>
      <c r="C187" s="52" t="s">
        <v>416</v>
      </c>
      <c r="D187" s="244">
        <v>62105</v>
      </c>
      <c r="E187" s="244">
        <v>172758.91</v>
      </c>
      <c r="F187" s="54">
        <f t="shared" si="31"/>
        <v>278.17230496739398</v>
      </c>
    </row>
    <row r="188" spans="1:6" ht="12.75" customHeight="1" x14ac:dyDescent="0.2">
      <c r="A188" s="55">
        <v>329</v>
      </c>
      <c r="B188" s="87" t="s">
        <v>417</v>
      </c>
      <c r="C188" s="52" t="s">
        <v>418</v>
      </c>
      <c r="D188" s="53">
        <f t="shared" ref="D188:E188" si="43">SUM(D189:D195)</f>
        <v>547041</v>
      </c>
      <c r="E188" s="53">
        <f t="shared" si="43"/>
        <v>1322637.52</v>
      </c>
      <c r="F188" s="54">
        <f t="shared" si="31"/>
        <v>241.78032725152229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155170</v>
      </c>
      <c r="E191" s="244">
        <v>195805.16</v>
      </c>
      <c r="F191" s="54">
        <f t="shared" si="31"/>
        <v>126.18751047238513</v>
      </c>
    </row>
    <row r="192" spans="1:6" ht="12.75" customHeight="1" x14ac:dyDescent="0.2">
      <c r="A192" s="55">
        <v>3294</v>
      </c>
      <c r="B192" s="87" t="s">
        <v>425</v>
      </c>
      <c r="C192" s="52" t="s">
        <v>426</v>
      </c>
      <c r="D192" s="244">
        <v>13043</v>
      </c>
      <c r="E192" s="244">
        <v>15648.91</v>
      </c>
      <c r="F192" s="54">
        <f t="shared" si="31"/>
        <v>119.97937591045005</v>
      </c>
    </row>
    <row r="193" spans="1:6" ht="12.75" customHeight="1" x14ac:dyDescent="0.2">
      <c r="A193" s="55">
        <v>3295</v>
      </c>
      <c r="B193" s="87" t="s">
        <v>427</v>
      </c>
      <c r="C193" s="52" t="s">
        <v>428</v>
      </c>
      <c r="D193" s="244">
        <v>37690</v>
      </c>
      <c r="E193" s="244">
        <v>12935</v>
      </c>
      <c r="F193" s="54">
        <f t="shared" si="31"/>
        <v>34.319448129477315</v>
      </c>
    </row>
    <row r="194" spans="1:6" ht="12.75" customHeight="1" x14ac:dyDescent="0.2">
      <c r="A194" s="55" t="s">
        <v>429</v>
      </c>
      <c r="B194" s="87" t="s">
        <v>430</v>
      </c>
      <c r="C194" s="52" t="s">
        <v>429</v>
      </c>
      <c r="D194" s="244">
        <v>7058</v>
      </c>
      <c r="E194" s="244"/>
      <c r="F194" s="54">
        <f t="shared" si="31"/>
        <v>0</v>
      </c>
    </row>
    <row r="195" spans="1:6" ht="12.75" customHeight="1" x14ac:dyDescent="0.2">
      <c r="A195" s="55">
        <v>3299</v>
      </c>
      <c r="B195" s="87" t="s">
        <v>431</v>
      </c>
      <c r="C195" s="52" t="s">
        <v>432</v>
      </c>
      <c r="D195" s="244">
        <v>334080</v>
      </c>
      <c r="E195" s="244">
        <v>1098248.45</v>
      </c>
      <c r="F195" s="54">
        <f t="shared" si="31"/>
        <v>328.73816151819926</v>
      </c>
    </row>
    <row r="196" spans="1:6" ht="12.75" customHeight="1" x14ac:dyDescent="0.2">
      <c r="A196" s="55">
        <v>34</v>
      </c>
      <c r="B196" s="234" t="s">
        <v>433</v>
      </c>
      <c r="C196" s="52" t="s">
        <v>434</v>
      </c>
      <c r="D196" s="53">
        <f t="shared" ref="D196:E196" si="44">D197+D202+D210</f>
        <v>65004</v>
      </c>
      <c r="E196" s="53">
        <f t="shared" si="44"/>
        <v>78295.58</v>
      </c>
      <c r="F196" s="54">
        <f t="shared" si="31"/>
        <v>120.44732631838042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65004</v>
      </c>
      <c r="E210" s="53">
        <f t="shared" si="47"/>
        <v>78295.58</v>
      </c>
      <c r="F210" s="54">
        <f t="shared" si="31"/>
        <v>120.44732631838042</v>
      </c>
    </row>
    <row r="211" spans="1:6" ht="12.75" customHeight="1" x14ac:dyDescent="0.2">
      <c r="A211" s="55">
        <v>3431</v>
      </c>
      <c r="B211" s="234" t="s">
        <v>463</v>
      </c>
      <c r="C211" s="52" t="s">
        <v>464</v>
      </c>
      <c r="D211" s="244">
        <v>61313</v>
      </c>
      <c r="E211" s="244">
        <v>73322.06</v>
      </c>
      <c r="F211" s="54">
        <f t="shared" si="31"/>
        <v>119.58648247516838</v>
      </c>
    </row>
    <row r="212" spans="1:6" ht="12.75" customHeight="1" x14ac:dyDescent="0.2">
      <c r="A212" s="55">
        <v>3432</v>
      </c>
      <c r="B212" s="87" t="s">
        <v>465</v>
      </c>
      <c r="C212" s="52" t="s">
        <v>466</v>
      </c>
      <c r="D212" s="244">
        <v>3305</v>
      </c>
      <c r="E212" s="244">
        <v>4973.5200000000004</v>
      </c>
      <c r="F212" s="54">
        <f t="shared" si="31"/>
        <v>150.48472012102877</v>
      </c>
    </row>
    <row r="213" spans="1:6" ht="12.75" customHeight="1" x14ac:dyDescent="0.2">
      <c r="A213" s="55">
        <v>3433</v>
      </c>
      <c r="B213" s="87" t="s">
        <v>467</v>
      </c>
      <c r="C213" s="52" t="s">
        <v>468</v>
      </c>
      <c r="D213" s="244">
        <v>76</v>
      </c>
      <c r="E213" s="244"/>
      <c r="F213" s="54">
        <f t="shared" si="31"/>
        <v>0</v>
      </c>
    </row>
    <row r="214" spans="1:6" ht="12.75" customHeight="1" x14ac:dyDescent="0.2">
      <c r="A214" s="55">
        <v>3434</v>
      </c>
      <c r="B214" s="87" t="s">
        <v>469</v>
      </c>
      <c r="C214" s="52" t="s">
        <v>470</v>
      </c>
      <c r="D214" s="244">
        <v>310</v>
      </c>
      <c r="E214" s="244"/>
      <c r="F214" s="54">
        <f t="shared" si="31"/>
        <v>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25085</v>
      </c>
      <c r="E224" s="53">
        <f t="shared" si="51"/>
        <v>25300.32</v>
      </c>
      <c r="F224" s="54">
        <f t="shared" ref="F224:F235" si="52">IF(D224&lt;&gt;0,IF(E224/D224&gt;=100,"&gt;&gt;100",E224/D224*100),"-")</f>
        <v>100.85836157065975</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25085</v>
      </c>
      <c r="E247" s="53">
        <f t="shared" si="62"/>
        <v>25300.32</v>
      </c>
      <c r="F247" s="54">
        <f t="shared" si="61"/>
        <v>100.85836157065975</v>
      </c>
    </row>
    <row r="248" spans="1:6" ht="12.75" customHeight="1" x14ac:dyDescent="0.2">
      <c r="A248" s="55" t="s">
        <v>537</v>
      </c>
      <c r="B248" s="87" t="s">
        <v>199</v>
      </c>
      <c r="C248" s="52" t="s">
        <v>537</v>
      </c>
      <c r="D248" s="244"/>
      <c r="E248" s="244">
        <v>9000</v>
      </c>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25085</v>
      </c>
      <c r="E250" s="244">
        <v>16300.32</v>
      </c>
      <c r="F250" s="54">
        <f t="shared" si="61"/>
        <v>64.980346820809245</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2788448</v>
      </c>
      <c r="E252" s="53">
        <f t="shared" si="63"/>
        <v>2202790.4</v>
      </c>
      <c r="F252" s="54">
        <f t="shared" ref="F252:F258" si="64">IF(D252&lt;&gt;0,IF(E252/D252&gt;=100,"&gt;&gt;100",E252/D252*100),"-")</f>
        <v>78.997004785457719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2788448</v>
      </c>
      <c r="E259" s="53">
        <f t="shared" si="66"/>
        <v>2202790.4</v>
      </c>
      <c r="F259" s="54">
        <f t="shared" ref="F259:F262" si="67">IF(D259&lt;&gt;0,IF(E259/D259&gt;=100,"&gt;&gt;100",E259/D259*100),"-")</f>
        <v>78.997004785457719</v>
      </c>
    </row>
    <row r="260" spans="1:6" ht="12.75" customHeight="1" x14ac:dyDescent="0.2">
      <c r="A260" s="55">
        <v>3721</v>
      </c>
      <c r="B260" s="87" t="s">
        <v>557</v>
      </c>
      <c r="C260" s="52" t="s">
        <v>558</v>
      </c>
      <c r="D260" s="244">
        <v>2788448</v>
      </c>
      <c r="E260" s="244">
        <v>2202790.4</v>
      </c>
      <c r="F260" s="54">
        <f t="shared" si="67"/>
        <v>78.997004785457719</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12000</v>
      </c>
      <c r="E263" s="53">
        <f t="shared" si="68"/>
        <v>0</v>
      </c>
      <c r="F263" s="54">
        <f t="shared" ref="F263:F267" si="69">IF(D263&lt;&gt;0,IF(E263/D263&gt;=100,"&gt;&gt;100",E263/D263*100),"-")</f>
        <v>0</v>
      </c>
    </row>
    <row r="264" spans="1:6" ht="12.75" customHeight="1" x14ac:dyDescent="0.2">
      <c r="A264" s="55">
        <v>381</v>
      </c>
      <c r="B264" s="87" t="s">
        <v>565</v>
      </c>
      <c r="C264" s="52" t="s">
        <v>566</v>
      </c>
      <c r="D264" s="53">
        <f t="shared" ref="D264:E264" si="70">SUM(D265:D267)</f>
        <v>12000</v>
      </c>
      <c r="E264" s="53">
        <f t="shared" si="70"/>
        <v>0</v>
      </c>
      <c r="F264" s="54">
        <f t="shared" si="69"/>
        <v>0</v>
      </c>
    </row>
    <row r="265" spans="1:6" ht="12.75" customHeight="1" x14ac:dyDescent="0.2">
      <c r="A265" s="55">
        <v>3811</v>
      </c>
      <c r="B265" s="87" t="s">
        <v>567</v>
      </c>
      <c r="C265" s="52" t="s">
        <v>568</v>
      </c>
      <c r="D265" s="244">
        <v>12000</v>
      </c>
      <c r="E265" s="244"/>
      <c r="F265" s="54">
        <f t="shared" si="69"/>
        <v>0</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30542775</v>
      </c>
      <c r="E289" s="53">
        <f t="shared" si="79"/>
        <v>33466564.689999998</v>
      </c>
      <c r="F289" s="54">
        <f t="shared" si="76"/>
        <v>109.57277028691728</v>
      </c>
    </row>
    <row r="290" spans="1:6" ht="12.75" customHeight="1" x14ac:dyDescent="0.2">
      <c r="A290" s="55" t="s">
        <v>606</v>
      </c>
      <c r="B290" s="87" t="s">
        <v>617</v>
      </c>
      <c r="C290" s="52" t="s">
        <v>618</v>
      </c>
      <c r="D290" s="53">
        <f>IF(D6&gt;=D289,D6-D289,0)</f>
        <v>3862019</v>
      </c>
      <c r="E290" s="53">
        <f>IF(E6&gt;=E289,E6-E289,0)</f>
        <v>2121008.7800000012</v>
      </c>
      <c r="F290" s="54">
        <f t="shared" si="76"/>
        <v>54.919687862747466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10557436</v>
      </c>
      <c r="E292" s="244">
        <v>13270773.189999999</v>
      </c>
      <c r="F292" s="54">
        <f t="shared" si="76"/>
        <v>125.70072117889231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v>14047</v>
      </c>
      <c r="E295" s="244">
        <v>11304.46</v>
      </c>
      <c r="F295" s="54">
        <f t="shared" si="76"/>
        <v>80.475973517477044</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2481</v>
      </c>
      <c r="E298" s="53">
        <f t="shared" si="80"/>
        <v>2037.07</v>
      </c>
      <c r="F298" s="54">
        <f t="shared" ref="F298:F418" si="81">IF(D298&lt;&gt;0,IF(E298/D298&gt;=100,"&gt;&gt;100",E298/D298*100),"-")</f>
        <v>82.106811769447802</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2481</v>
      </c>
      <c r="E311" s="53">
        <f t="shared" si="85"/>
        <v>2037.07</v>
      </c>
      <c r="F311" s="54">
        <f t="shared" si="81"/>
        <v>82.106811769447802</v>
      </c>
    </row>
    <row r="312" spans="1:6" ht="12.75" customHeight="1" x14ac:dyDescent="0.2">
      <c r="A312" s="55">
        <v>721</v>
      </c>
      <c r="B312" s="87" t="s">
        <v>660</v>
      </c>
      <c r="C312" s="52" t="s">
        <v>661</v>
      </c>
      <c r="D312" s="53">
        <f t="shared" ref="D312:E312" si="86">SUM(D313:D316)</f>
        <v>2481</v>
      </c>
      <c r="E312" s="53">
        <f t="shared" si="86"/>
        <v>2037.07</v>
      </c>
      <c r="F312" s="54">
        <f t="shared" si="81"/>
        <v>82.106811769447802</v>
      </c>
    </row>
    <row r="313" spans="1:6" ht="12.75" customHeight="1" x14ac:dyDescent="0.2">
      <c r="A313" s="55">
        <v>7211</v>
      </c>
      <c r="B313" s="87" t="s">
        <v>662</v>
      </c>
      <c r="C313" s="52" t="s">
        <v>663</v>
      </c>
      <c r="D313" s="244">
        <v>2481</v>
      </c>
      <c r="E313" s="244">
        <v>2037.07</v>
      </c>
      <c r="F313" s="54">
        <f t="shared" si="81"/>
        <v>82.106811769447802</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1151163</v>
      </c>
      <c r="E350" s="53">
        <f t="shared" si="95"/>
        <v>4043315.94</v>
      </c>
      <c r="F350" s="54">
        <f t="shared" si="81"/>
        <v>351.23748244166984</v>
      </c>
    </row>
    <row r="351" spans="1:6" ht="12.75" customHeight="1" x14ac:dyDescent="0.2">
      <c r="A351" s="55">
        <v>41</v>
      </c>
      <c r="B351" s="87" t="s">
        <v>738</v>
      </c>
      <c r="C351" s="52" t="s">
        <v>739</v>
      </c>
      <c r="D351" s="53">
        <f t="shared" ref="D351:E351" si="96">D352+D356</f>
        <v>131680</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131680</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131680</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1019483</v>
      </c>
      <c r="E363" s="53">
        <f t="shared" si="99"/>
        <v>4043315.94</v>
      </c>
      <c r="F363" s="54">
        <f t="shared" si="81"/>
        <v>396.60454759912625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986871</v>
      </c>
      <c r="E369" s="53">
        <f t="shared" si="101"/>
        <v>4019392.44</v>
      </c>
      <c r="F369" s="54">
        <f t="shared" si="81"/>
        <v>407.28650857102906</v>
      </c>
    </row>
    <row r="370" spans="1:6" ht="12.75" customHeight="1" x14ac:dyDescent="0.2">
      <c r="A370" s="55">
        <v>4221</v>
      </c>
      <c r="B370" s="87" t="s">
        <v>672</v>
      </c>
      <c r="C370" s="52" t="s">
        <v>764</v>
      </c>
      <c r="D370" s="244">
        <v>268915</v>
      </c>
      <c r="E370" s="244">
        <v>210459.09</v>
      </c>
      <c r="F370" s="54">
        <f t="shared" si="81"/>
        <v>78.262309651748694</v>
      </c>
    </row>
    <row r="371" spans="1:6" ht="12.75" customHeight="1" x14ac:dyDescent="0.2">
      <c r="A371" s="55">
        <v>4222</v>
      </c>
      <c r="B371" s="87" t="s">
        <v>765</v>
      </c>
      <c r="C371" s="52" t="s">
        <v>766</v>
      </c>
      <c r="D371" s="244">
        <v>4473</v>
      </c>
      <c r="E371" s="244">
        <v>17112.490000000002</v>
      </c>
      <c r="F371" s="54">
        <f t="shared" si="81"/>
        <v>382.57299351665552</v>
      </c>
    </row>
    <row r="372" spans="1:6" ht="12.75" customHeight="1" x14ac:dyDescent="0.2">
      <c r="A372" s="55">
        <v>4223</v>
      </c>
      <c r="B372" s="87" t="s">
        <v>676</v>
      </c>
      <c r="C372" s="52" t="s">
        <v>767</v>
      </c>
      <c r="D372" s="244">
        <v>114649</v>
      </c>
      <c r="E372" s="244">
        <v>214535.49</v>
      </c>
      <c r="F372" s="54">
        <f t="shared" si="81"/>
        <v>187.1237341799754</v>
      </c>
    </row>
    <row r="373" spans="1:6" ht="12.75" customHeight="1" x14ac:dyDescent="0.2">
      <c r="A373" s="55">
        <v>4224</v>
      </c>
      <c r="B373" s="87" t="s">
        <v>678</v>
      </c>
      <c r="C373" s="52" t="s">
        <v>768</v>
      </c>
      <c r="D373" s="244">
        <v>248735</v>
      </c>
      <c r="E373" s="244">
        <v>2905206.91</v>
      </c>
      <c r="F373" s="54">
        <f t="shared" si="81"/>
        <v>1167.9928076064889</v>
      </c>
    </row>
    <row r="374" spans="1:6" ht="12.75" customHeight="1" x14ac:dyDescent="0.2">
      <c r="A374" s="55">
        <v>4225</v>
      </c>
      <c r="B374" s="87" t="s">
        <v>680</v>
      </c>
      <c r="C374" s="52" t="s">
        <v>769</v>
      </c>
      <c r="D374" s="244">
        <v>280919</v>
      </c>
      <c r="E374" s="244">
        <v>218056.39</v>
      </c>
      <c r="F374" s="54">
        <f t="shared" si="81"/>
        <v>77.622513963099692</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69180</v>
      </c>
      <c r="E376" s="244">
        <v>454022.07</v>
      </c>
      <c r="F376" s="54">
        <f t="shared" si="81"/>
        <v>656.29093668690382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32612</v>
      </c>
      <c r="E383" s="53">
        <f t="shared" si="103"/>
        <v>23923.5</v>
      </c>
      <c r="F383" s="54">
        <f t="shared" si="81"/>
        <v>73.357966392738874</v>
      </c>
    </row>
    <row r="384" spans="1:6" ht="12.75" customHeight="1" x14ac:dyDescent="0.2">
      <c r="A384" s="55">
        <v>4241</v>
      </c>
      <c r="B384" s="87" t="s">
        <v>781</v>
      </c>
      <c r="C384" s="52" t="s">
        <v>782</v>
      </c>
      <c r="D384" s="244">
        <v>32612</v>
      </c>
      <c r="E384" s="244">
        <v>23923.5</v>
      </c>
      <c r="F384" s="54">
        <f t="shared" si="81"/>
        <v>73.357966392738874</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1148682</v>
      </c>
      <c r="E408" s="53">
        <f t="shared" si="111"/>
        <v>4041278.87</v>
      </c>
      <c r="F408" s="54">
        <f t="shared" si="81"/>
        <v>351.81876881504195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34407275</v>
      </c>
      <c r="E412" s="53">
        <f>E6+E298</f>
        <v>35589610.539999999</v>
      </c>
      <c r="F412" s="54">
        <f t="shared" si="81"/>
        <v>103.43629520210477</v>
      </c>
    </row>
    <row r="413" spans="1:6" ht="12.75" customHeight="1" x14ac:dyDescent="0.2">
      <c r="A413" s="55" t="s">
        <v>606</v>
      </c>
      <c r="B413" s="87" t="s">
        <v>829</v>
      </c>
      <c r="C413" s="52" t="s">
        <v>830</v>
      </c>
      <c r="D413" s="53">
        <f t="shared" ref="D413:E413" si="112">D289+D350</f>
        <v>31693938</v>
      </c>
      <c r="E413" s="53">
        <f t="shared" si="112"/>
        <v>37509880.629999995</v>
      </c>
      <c r="F413" s="54">
        <f t="shared" si="81"/>
        <v>118.35033131572352</v>
      </c>
    </row>
    <row r="414" spans="1:6" ht="12.75" customHeight="1" x14ac:dyDescent="0.2">
      <c r="A414" s="55" t="s">
        <v>606</v>
      </c>
      <c r="B414" s="87" t="s">
        <v>831</v>
      </c>
      <c r="C414" s="52" t="s">
        <v>832</v>
      </c>
      <c r="D414" s="53">
        <f t="shared" ref="D414:E414" si="113">IF(D412&gt;=D413,D412-D413,0)</f>
        <v>2713337</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1920270.0899999961</v>
      </c>
      <c r="F415" s="54" t="str">
        <f t="shared" si="81"/>
        <v>-</v>
      </c>
    </row>
    <row r="416" spans="1:6" ht="12.75" customHeight="1" x14ac:dyDescent="0.2">
      <c r="A416" s="62" t="s">
        <v>835</v>
      </c>
      <c r="B416" s="234" t="s">
        <v>836</v>
      </c>
      <c r="C416" s="63" t="s">
        <v>837</v>
      </c>
      <c r="D416" s="53">
        <f t="shared" ref="D416:E416" si="115">IF(D292-D293+D409-D410&gt;=0,D292-D293+D409-D410,0)</f>
        <v>10557436</v>
      </c>
      <c r="E416" s="53">
        <f t="shared" si="115"/>
        <v>13270773.189999999</v>
      </c>
      <c r="F416" s="54">
        <f t="shared" si="81"/>
        <v>125.70072117889231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34407275</v>
      </c>
      <c r="E639" s="53">
        <f t="shared" si="180"/>
        <v>35589610.539999999</v>
      </c>
      <c r="F639" s="54">
        <f t="shared" si="119"/>
        <v>103.43629520210477</v>
      </c>
    </row>
    <row r="640" spans="1:6" ht="12.75" customHeight="1" x14ac:dyDescent="0.2">
      <c r="A640" s="55" t="s">
        <v>606</v>
      </c>
      <c r="B640" s="87" t="s">
        <v>1275</v>
      </c>
      <c r="C640" s="52" t="s">
        <v>1276</v>
      </c>
      <c r="D640" s="53">
        <f t="shared" ref="D640:E640" si="181">D413+D528</f>
        <v>31693938</v>
      </c>
      <c r="E640" s="53">
        <f t="shared" si="181"/>
        <v>37509880.629999995</v>
      </c>
      <c r="F640" s="54">
        <f t="shared" si="119"/>
        <v>118.35033131572352</v>
      </c>
    </row>
    <row r="641" spans="1:6" ht="12.75" customHeight="1" x14ac:dyDescent="0.2">
      <c r="A641" s="55" t="s">
        <v>606</v>
      </c>
      <c r="B641" s="87" t="s">
        <v>1277</v>
      </c>
      <c r="C641" s="52" t="s">
        <v>1278</v>
      </c>
      <c r="D641" s="53">
        <f t="shared" ref="D641:E641" si="182">IF(D639&gt;=D640,D639-D640,0)</f>
        <v>2713337</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1920270.0899999961</v>
      </c>
      <c r="F642" s="54" t="str">
        <f t="shared" si="119"/>
        <v>-</v>
      </c>
    </row>
    <row r="643" spans="1:6" ht="24" x14ac:dyDescent="0.2">
      <c r="A643" s="62" t="s">
        <v>1281</v>
      </c>
      <c r="B643" s="87" t="s">
        <v>1282</v>
      </c>
      <c r="C643" s="63" t="s">
        <v>1281</v>
      </c>
      <c r="D643" s="53">
        <f t="shared" ref="D643:E643" si="184">IF(D416-D417+D637-D638&gt;=0,D416-D417+D637-D638,0)</f>
        <v>10557436</v>
      </c>
      <c r="E643" s="53">
        <f t="shared" si="184"/>
        <v>13270773.189999999</v>
      </c>
      <c r="F643" s="54">
        <f t="shared" si="119"/>
        <v>125.70072117889231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13270773</v>
      </c>
      <c r="E645" s="53">
        <f t="shared" si="186"/>
        <v>11350503.100000003</v>
      </c>
      <c r="F645" s="54">
        <f t="shared" si="119"/>
        <v>85.530082535508697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1788124</v>
      </c>
      <c r="E647" s="245">
        <v>1944806.11</v>
      </c>
      <c r="F647" s="59">
        <f t="shared" si="119"/>
        <v>108.76237386221537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13453788</v>
      </c>
      <c r="E649" s="244">
        <v>14822430.800000001</v>
      </c>
      <c r="F649" s="54">
        <f t="shared" ref="F649:F724" si="188">IF(D649&lt;&gt;0,IF(E649/D649&gt;=100,"&gt;&gt;100",E649/D649*100),"-")</f>
        <v>110.17291784291533</v>
      </c>
    </row>
    <row r="650" spans="1:6" ht="12.75" customHeight="1" x14ac:dyDescent="0.2">
      <c r="A650" s="55" t="s">
        <v>1294</v>
      </c>
      <c r="B650" s="87" t="s">
        <v>1295</v>
      </c>
      <c r="C650" s="52" t="s">
        <v>1294</v>
      </c>
      <c r="D650" s="244">
        <v>33277115</v>
      </c>
      <c r="E650" s="244">
        <v>35726493.020000003</v>
      </c>
      <c r="F650" s="54">
        <f t="shared" si="188"/>
        <v>107.36054799221628</v>
      </c>
    </row>
    <row r="651" spans="1:6" ht="12.75" customHeight="1" x14ac:dyDescent="0.2">
      <c r="A651" s="55" t="s">
        <v>1296</v>
      </c>
      <c r="B651" s="87" t="s">
        <v>1297</v>
      </c>
      <c r="C651" s="52" t="s">
        <v>1296</v>
      </c>
      <c r="D651" s="244">
        <v>31908472</v>
      </c>
      <c r="E651" s="244">
        <v>38105860.020000003</v>
      </c>
      <c r="F651" s="54">
        <f t="shared" si="188"/>
        <v>119.42239045479835</v>
      </c>
    </row>
    <row r="652" spans="1:6" ht="24" x14ac:dyDescent="0.2">
      <c r="A652" s="55">
        <v>11</v>
      </c>
      <c r="B652" s="87" t="s">
        <v>1298</v>
      </c>
      <c r="C652" s="52" t="s">
        <v>1299</v>
      </c>
      <c r="D652" s="53">
        <f t="shared" ref="D652:E652" si="189">+D649+D650-D651</f>
        <v>14822431</v>
      </c>
      <c r="E652" s="53">
        <f t="shared" si="189"/>
        <v>12443063.800000004</v>
      </c>
      <c r="F652" s="54">
        <f t="shared" si="188"/>
        <v>83.947523857591264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105</v>
      </c>
      <c r="E654" s="264">
        <v>103</v>
      </c>
      <c r="F654" s="54">
        <f t="shared" si="188"/>
        <v>98.095238095238088</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118</v>
      </c>
      <c r="E656" s="264">
        <v>115</v>
      </c>
      <c r="F656" s="54">
        <f t="shared" si="188"/>
        <v>97.457627118644069</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v>1800</v>
      </c>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158000</v>
      </c>
      <c r="E676" s="244">
        <v>109685.75</v>
      </c>
      <c r="F676" s="54">
        <f t="shared" si="188"/>
        <v>69.421360759493666</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v>23094.25</v>
      </c>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1686005</v>
      </c>
      <c r="E710" s="244">
        <v>2029129.13</v>
      </c>
      <c r="F710" s="54">
        <f t="shared" si="188"/>
        <v>120.35131153229082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45379</v>
      </c>
      <c r="E716" s="244"/>
      <c r="F716" s="54">
        <f t="shared" si="188"/>
        <v>0</v>
      </c>
    </row>
    <row r="717" spans="1:6" ht="12.75" customHeight="1" x14ac:dyDescent="0.2">
      <c r="A717" s="55">
        <v>31215</v>
      </c>
      <c r="B717" s="87" t="s">
        <v>1411</v>
      </c>
      <c r="C717" s="52" t="s">
        <v>1412</v>
      </c>
      <c r="D717" s="244">
        <v>17849</v>
      </c>
      <c r="E717" s="244">
        <v>21736.99</v>
      </c>
      <c r="F717" s="54">
        <f t="shared" si="188"/>
        <v>121.78267690066671</v>
      </c>
    </row>
    <row r="718" spans="1:6" ht="12.75" customHeight="1" x14ac:dyDescent="0.2">
      <c r="A718" s="55">
        <v>32121</v>
      </c>
      <c r="B718" s="87" t="s">
        <v>1413</v>
      </c>
      <c r="C718" s="52" t="s">
        <v>1414</v>
      </c>
      <c r="D718" s="244">
        <v>392804</v>
      </c>
      <c r="E718" s="244">
        <v>404752.21</v>
      </c>
      <c r="F718" s="54">
        <f t="shared" si="188"/>
        <v>103.04177401452124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60560</v>
      </c>
      <c r="E720" s="244">
        <v>4605</v>
      </c>
      <c r="F720" s="54">
        <f t="shared" si="188"/>
        <v>7.6040290620871867</v>
      </c>
    </row>
    <row r="721" spans="1:6" ht="12.75" customHeight="1" x14ac:dyDescent="0.2">
      <c r="A721" s="55" t="s">
        <v>1419</v>
      </c>
      <c r="B721" s="87" t="s">
        <v>1420</v>
      </c>
      <c r="C721" s="52" t="s">
        <v>1419</v>
      </c>
      <c r="D721" s="244">
        <v>190178</v>
      </c>
      <c r="E721" s="244">
        <v>236711.99</v>
      </c>
      <c r="F721" s="54">
        <f t="shared" si="188"/>
        <v>124.46865042223601</v>
      </c>
    </row>
    <row r="722" spans="1:6" ht="12.75" customHeight="1" x14ac:dyDescent="0.2">
      <c r="A722" s="55" t="s">
        <v>1421</v>
      </c>
      <c r="B722" s="87" t="s">
        <v>1422</v>
      </c>
      <c r="C722" s="52" t="s">
        <v>1421</v>
      </c>
      <c r="D722" s="244">
        <v>311807</v>
      </c>
      <c r="E722" s="244">
        <v>686441.25</v>
      </c>
      <c r="F722" s="54">
        <f t="shared" si="188"/>
        <v>220.14940331679531</v>
      </c>
    </row>
    <row r="723" spans="1:6" ht="12.75" customHeight="1" x14ac:dyDescent="0.2">
      <c r="A723" s="55" t="s">
        <v>1423</v>
      </c>
      <c r="B723" s="87" t="s">
        <v>1424</v>
      </c>
      <c r="C723" s="52" t="s">
        <v>1423</v>
      </c>
      <c r="D723" s="244">
        <v>6671</v>
      </c>
      <c r="E723" s="244">
        <v>32341.439999999999</v>
      </c>
      <c r="F723" s="54">
        <f t="shared" si="188"/>
        <v>484.80647579073599</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v>310</v>
      </c>
      <c r="E758" s="244"/>
      <c r="F758" s="54">
        <f t="shared" si="190"/>
        <v>0</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2788448</v>
      </c>
      <c r="E819" s="244">
        <v>2202790.4</v>
      </c>
      <c r="F819" s="54">
        <f t="shared" si="190"/>
        <v>78.997004785457719</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v>12000</v>
      </c>
      <c r="E829" s="244"/>
      <c r="F829" s="54">
        <f t="shared" si="190"/>
        <v>0</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D296" sqref="D29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50694964</v>
      </c>
      <c r="E6" s="231">
        <f t="shared" si="0"/>
        <v>51251723.079999998</v>
      </c>
      <c r="F6" s="232">
        <f t="shared" ref="F6:F260" si="1">IF(D6&gt;0,IF(E6/D6&gt;=100,"&gt;&gt;100",E6/D6*100),"-")</f>
        <v>101.09825323083372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33908076</v>
      </c>
      <c r="E7" s="106">
        <f t="shared" si="2"/>
        <v>36478331.229999997</v>
      </c>
      <c r="F7" s="95">
        <f t="shared" si="1"/>
        <v>107.58006803452957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28203186</v>
      </c>
      <c r="E8" s="106">
        <f>E9+E10-E11</f>
        <v>28203186.199999996</v>
      </c>
      <c r="F8" s="95">
        <f t="shared" si="1"/>
        <v>100.00000070913973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41671976</v>
      </c>
      <c r="E10" s="249">
        <v>41671975.869999997</v>
      </c>
      <c r="F10" s="95">
        <f t="shared" si="1"/>
        <v>99.999999688039736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13468790</v>
      </c>
      <c r="E11" s="249">
        <v>13468789.67</v>
      </c>
      <c r="F11" s="95">
        <f t="shared" si="1"/>
        <v>99.999997549891262</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3506037</v>
      </c>
      <c r="E12" s="106">
        <f t="shared" si="3"/>
        <v>6042728.6499999994</v>
      </c>
      <c r="F12" s="95">
        <f t="shared" si="1"/>
        <v>172.35210723674621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3166749</v>
      </c>
      <c r="E19" s="106">
        <f t="shared" si="5"/>
        <v>5684032.3399999999</v>
      </c>
      <c r="F19" s="95">
        <f t="shared" si="1"/>
        <v>179.49109133688839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8493770</v>
      </c>
      <c r="E20" s="249">
        <v>8507079.8100000005</v>
      </c>
      <c r="F20" s="95">
        <f t="shared" si="1"/>
        <v>100.15670085250721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464697</v>
      </c>
      <c r="E21" s="249">
        <v>481809.2</v>
      </c>
      <c r="F21" s="95">
        <f t="shared" si="1"/>
        <v>103.68244253782572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634337</v>
      </c>
      <c r="E22" s="249">
        <v>798872.47</v>
      </c>
      <c r="F22" s="95">
        <f t="shared" si="1"/>
        <v>125.93817954809509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16084734</v>
      </c>
      <c r="E23" s="249">
        <v>18971261.57</v>
      </c>
      <c r="F23" s="95">
        <f t="shared" si="1"/>
        <v>117.9457588170249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3229366</v>
      </c>
      <c r="E24" s="249">
        <v>3441192.94</v>
      </c>
      <c r="F24" s="95">
        <f t="shared" si="1"/>
        <v>106.55939710766758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7010</v>
      </c>
      <c r="E25" s="249">
        <v>7010.37</v>
      </c>
      <c r="F25" s="95">
        <f t="shared" si="1"/>
        <v>100.00527817403709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1353226</v>
      </c>
      <c r="E26" s="249">
        <v>1807248.14</v>
      </c>
      <c r="F26" s="95">
        <f t="shared" si="1"/>
        <v>133.55109493905672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27100391</v>
      </c>
      <c r="E28" s="249">
        <v>28330442.16</v>
      </c>
      <c r="F28" s="95">
        <f t="shared" si="1"/>
        <v>104.53886868274336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339288</v>
      </c>
      <c r="E35" s="106">
        <f t="shared" si="7"/>
        <v>358696.30999999994</v>
      </c>
      <c r="F35" s="95">
        <f t="shared" si="1"/>
        <v>105.72030546320528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1157964</v>
      </c>
      <c r="E36" s="249">
        <v>1181887.93</v>
      </c>
      <c r="F36" s="95">
        <f t="shared" si="1"/>
        <v>102.06603400451135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6875</v>
      </c>
      <c r="E37" s="249">
        <v>6875</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825551</v>
      </c>
      <c r="E40" s="249">
        <v>830066.62</v>
      </c>
      <c r="F40" s="95">
        <f t="shared" si="1"/>
        <v>100.54698256073821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185431</v>
      </c>
      <c r="E47" s="249">
        <v>185431.35</v>
      </c>
      <c r="F47" s="95">
        <f t="shared" si="1"/>
        <v>100.00018874945398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185431</v>
      </c>
      <c r="E50" s="249">
        <v>185431.35</v>
      </c>
      <c r="F50" s="95">
        <f t="shared" si="1"/>
        <v>100.00018874945398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1079863</v>
      </c>
      <c r="E54" s="249">
        <v>1101141.5900000001</v>
      </c>
      <c r="F54" s="95">
        <f t="shared" si="1"/>
        <v>101.97048977509185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1079863</v>
      </c>
      <c r="E55" s="249">
        <v>1101141.5900000001</v>
      </c>
      <c r="F55" s="95">
        <f t="shared" si="1"/>
        <v>101.97048977509185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2027562</v>
      </c>
      <c r="E56" s="106">
        <f t="shared" si="11"/>
        <v>2027562.5</v>
      </c>
      <c r="F56" s="95">
        <f t="shared" si="1"/>
        <v>100.00002466015836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2027562</v>
      </c>
      <c r="E57" s="249">
        <v>2027562.5</v>
      </c>
      <c r="F57" s="95">
        <f t="shared" si="1"/>
        <v>100.00002466015836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171291</v>
      </c>
      <c r="E63" s="106">
        <f t="shared" si="12"/>
        <v>204853.88</v>
      </c>
      <c r="F63" s="95">
        <f t="shared" si="1"/>
        <v>119.5940709085708</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171291</v>
      </c>
      <c r="E67" s="249">
        <v>204853.88</v>
      </c>
      <c r="F67" s="95">
        <f t="shared" si="1"/>
        <v>119.5940709085708</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16786888</v>
      </c>
      <c r="E68" s="106">
        <f t="shared" si="13"/>
        <v>14773391.85</v>
      </c>
      <c r="F68" s="95">
        <f t="shared" si="1"/>
        <v>88.005542480535993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14822431</v>
      </c>
      <c r="E69" s="106">
        <f t="shared" si="14"/>
        <v>12443063.800000001</v>
      </c>
      <c r="F69" s="95">
        <f t="shared" si="1"/>
        <v>83.94752385759125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14818320</v>
      </c>
      <c r="E70" s="106">
        <f t="shared" si="15"/>
        <v>12443063.800000001</v>
      </c>
      <c r="F70" s="95">
        <f t="shared" si="1"/>
        <v>83.970813155607388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14818320</v>
      </c>
      <c r="E72" s="249">
        <v>12443063.800000001</v>
      </c>
      <c r="F72" s="95">
        <f t="shared" si="1"/>
        <v>83.970813155607388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4111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54916</v>
      </c>
      <c r="E78" s="106">
        <f>E79+SUM(E82:E84)-E85+E86</f>
        <v>279202.03000000003</v>
      </c>
      <c r="F78" s="95">
        <f t="shared" si="1"/>
        <v>508.41654526913834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v>14300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7200</v>
      </c>
      <c r="E83" s="249">
        <v>146505.46</v>
      </c>
      <c r="F83" s="95">
        <f t="shared" si="1"/>
        <v>2034.7980555555555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665</v>
      </c>
      <c r="E84" s="249">
        <v>9307.9500000000007</v>
      </c>
      <c r="F84" s="95">
        <f t="shared" si="1"/>
        <v>1399.6917293233084</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47051</v>
      </c>
      <c r="E86" s="249">
        <v>109088.62</v>
      </c>
      <c r="F86" s="95">
        <f t="shared" si="1"/>
        <v>231.85186287220247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4000</v>
      </c>
      <c r="E134" s="106">
        <f t="shared" si="23"/>
        <v>4000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4000</v>
      </c>
      <c r="E135" s="106">
        <f t="shared" si="24"/>
        <v>4000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4000</v>
      </c>
      <c r="E139" s="249">
        <v>4000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101770</v>
      </c>
      <c r="E146" s="106">
        <f t="shared" si="26"/>
        <v>92135.459999999992</v>
      </c>
      <c r="F146" s="95">
        <f t="shared" si="1"/>
        <v>90.533025449543075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88341</v>
      </c>
      <c r="E159" s="249">
        <v>71482</v>
      </c>
      <c r="F159" s="95">
        <f t="shared" si="1"/>
        <v>80.915995970161077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50426</v>
      </c>
      <c r="E160" s="249">
        <v>51254.17</v>
      </c>
      <c r="F160" s="95">
        <f t="shared" si="1"/>
        <v>101.64234720184031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36997</v>
      </c>
      <c r="E163" s="249">
        <v>30600.71</v>
      </c>
      <c r="F163" s="95">
        <f t="shared" si="1"/>
        <v>82.711327945509098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15647</v>
      </c>
      <c r="E164" s="106">
        <f t="shared" si="28"/>
        <v>10184.450000000001</v>
      </c>
      <c r="F164" s="95">
        <f t="shared" si="1"/>
        <v>65.088834920432035</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15647</v>
      </c>
      <c r="E166" s="249">
        <v>10184.450000000001</v>
      </c>
      <c r="F166" s="95">
        <f t="shared" si="1"/>
        <v>65.088834920432035</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1788124</v>
      </c>
      <c r="E170" s="106">
        <f t="shared" si="29"/>
        <v>1944806.11</v>
      </c>
      <c r="F170" s="95">
        <f t="shared" si="1"/>
        <v>108.76237386221537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1788124</v>
      </c>
      <c r="E173" s="249">
        <v>1944806.11</v>
      </c>
      <c r="F173" s="95">
        <f t="shared" si="1"/>
        <v>108.76237386221537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50694964</v>
      </c>
      <c r="E175" s="106">
        <f t="shared" si="30"/>
        <v>51251723.079999998</v>
      </c>
      <c r="F175" s="95">
        <f t="shared" si="1"/>
        <v>101.09825323083372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3405178</v>
      </c>
      <c r="E176" s="106">
        <f t="shared" si="31"/>
        <v>3325955.9999999995</v>
      </c>
      <c r="F176" s="95">
        <f t="shared" si="1"/>
        <v>97.673484322992792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2391603</v>
      </c>
      <c r="E177" s="106">
        <f t="shared" si="32"/>
        <v>2339388.1799999997</v>
      </c>
      <c r="F177" s="95">
        <f t="shared" si="1"/>
        <v>97.816743832483894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1754820</v>
      </c>
      <c r="E178" s="249">
        <v>1914265.22</v>
      </c>
      <c r="F178" s="95">
        <f t="shared" si="1"/>
        <v>109.08612963152915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312017</v>
      </c>
      <c r="E179" s="249">
        <v>217212.52</v>
      </c>
      <c r="F179" s="95">
        <f t="shared" si="1"/>
        <v>69.615604277972025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39</v>
      </c>
      <c r="E180" s="106">
        <f t="shared" si="33"/>
        <v>29.38</v>
      </c>
      <c r="F180" s="95">
        <f t="shared" si="1"/>
        <v>75.333333333333329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39</v>
      </c>
      <c r="E183" s="249">
        <v>29.38</v>
      </c>
      <c r="F183" s="95">
        <f t="shared" si="1"/>
        <v>75.333333333333329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324727</v>
      </c>
      <c r="E188" s="249">
        <v>207881.06</v>
      </c>
      <c r="F188" s="95">
        <f t="shared" si="1"/>
        <v>64.017177506028148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83814</v>
      </c>
      <c r="E189" s="249">
        <v>8901.26</v>
      </c>
      <c r="F189" s="95">
        <f t="shared" si="1"/>
        <v>10.620254372777818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929761</v>
      </c>
      <c r="E234" s="106">
        <f t="shared" si="40"/>
        <v>977666.56000000006</v>
      </c>
      <c r="F234" s="95">
        <f t="shared" si="1"/>
        <v>105.1524596105881</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929761</v>
      </c>
      <c r="E236" s="249">
        <v>977666.56000000006</v>
      </c>
      <c r="F236" s="95">
        <f t="shared" si="1"/>
        <v>105.1524596105881</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47289786</v>
      </c>
      <c r="E237" s="106">
        <f t="shared" si="41"/>
        <v>47925767.079999998</v>
      </c>
      <c r="F237" s="95">
        <f t="shared" si="1"/>
        <v>101.344859289488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33912078</v>
      </c>
      <c r="E238" s="106">
        <f t="shared" si="42"/>
        <v>36482331.229999997</v>
      </c>
      <c r="F238" s="95">
        <f t="shared" si="1"/>
        <v>107.57916760512288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33912078</v>
      </c>
      <c r="E239" s="106">
        <f t="shared" si="43"/>
        <v>36482331.229999997</v>
      </c>
      <c r="F239" s="95">
        <f t="shared" si="1"/>
        <v>107.57916760512288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33888078</v>
      </c>
      <c r="E240" s="249">
        <v>36458331.229999997</v>
      </c>
      <c r="F240" s="95">
        <f t="shared" si="1"/>
        <v>107.584535275208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24000</v>
      </c>
      <c r="E241" s="249">
        <v>24000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13270773</v>
      </c>
      <c r="E245" s="106">
        <f t="shared" si="45"/>
        <v>11350503.1</v>
      </c>
      <c r="F245" s="95">
        <f t="shared" si="1"/>
        <v>85.530082535508669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14088090</v>
      </c>
      <c r="E246" s="106">
        <f t="shared" si="46"/>
        <v>13270773.189999999</v>
      </c>
      <c r="F246" s="95">
        <f t="shared" si="1"/>
        <v>94.198526485847268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14088090</v>
      </c>
      <c r="E247" s="249">
        <v>13270773.189999999</v>
      </c>
      <c r="F247" s="95">
        <f t="shared" si="1"/>
        <v>94.198526485847268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817317</v>
      </c>
      <c r="E250" s="106">
        <f t="shared" si="47"/>
        <v>1920270.09</v>
      </c>
      <c r="F250" s="95">
        <f t="shared" si="1"/>
        <v>234.9480177213982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817317</v>
      </c>
      <c r="E252" s="249">
        <v>1920270.09</v>
      </c>
      <c r="F252" s="95">
        <f t="shared" si="1"/>
        <v>234.9480177213982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218</v>
      </c>
      <c r="E254" s="249">
        <v>215.16</v>
      </c>
      <c r="F254" s="95">
        <f t="shared" si="1"/>
        <v>98.697247706422019</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91506</v>
      </c>
      <c r="E255" s="249">
        <v>82963.460000000006</v>
      </c>
      <c r="F255" s="95">
        <f t="shared" si="1"/>
        <v>90.664502874128488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15647</v>
      </c>
      <c r="E256" s="249">
        <v>10184.450000000001</v>
      </c>
      <c r="F256" s="95">
        <f t="shared" si="1"/>
        <v>65.088834920432035</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913902</v>
      </c>
      <c r="E259" s="106">
        <f t="shared" si="49"/>
        <v>876291.38</v>
      </c>
      <c r="F259" s="95">
        <f t="shared" si="1"/>
        <v>95.884611260288295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913902</v>
      </c>
      <c r="E260" s="250">
        <v>876291.38</v>
      </c>
      <c r="F260" s="99">
        <f t="shared" si="1"/>
        <v>95.884611260288295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138767</v>
      </c>
      <c r="E264" s="249">
        <v>122736.17</v>
      </c>
      <c r="F264" s="95">
        <f t="shared" si="50"/>
        <v>88.447664069987823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15647</v>
      </c>
      <c r="E266" s="249">
        <v>10184.450000000001</v>
      </c>
      <c r="F266" s="95">
        <f t="shared" si="50"/>
        <v>65.088834920432035</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724</v>
      </c>
      <c r="E287" s="249">
        <v>3016.02</v>
      </c>
      <c r="F287" s="95">
        <f t="shared" si="50"/>
        <v>416.57734806629838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2390879</v>
      </c>
      <c r="E288" s="249">
        <v>2336372.16</v>
      </c>
      <c r="F288" s="95">
        <f t="shared" si="50"/>
        <v>97.720217543422322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83814</v>
      </c>
      <c r="E290" s="249">
        <v>8901.26</v>
      </c>
      <c r="F290" s="95">
        <f t="shared" si="50"/>
        <v>10.620254372777818</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31693938</v>
      </c>
      <c r="E114" s="83">
        <f t="shared" si="22"/>
        <v>37509880.630000003</v>
      </c>
      <c r="F114" s="65">
        <f t="shared" si="1"/>
        <v>118.35033131572355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31693938</v>
      </c>
      <c r="E122" s="83">
        <f t="shared" si="25"/>
        <v>37509880.630000003</v>
      </c>
      <c r="F122" s="65">
        <f t="shared" si="1"/>
        <v>118.35033131572355</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31693938</v>
      </c>
      <c r="E124" s="251">
        <v>37509880.630000003</v>
      </c>
      <c r="F124" s="65">
        <f t="shared" si="1"/>
        <v>118.35033131572355</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31693938</v>
      </c>
      <c r="E141" s="108">
        <f t="shared" si="28"/>
        <v>37509880.630000003</v>
      </c>
      <c r="F141" s="84">
        <f t="shared" si="1"/>
        <v>118.35033131572355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55674.38</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55674.38</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55674.38</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55674.38</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99" sqref="D9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2475415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33375363.420000002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29358475.140000001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22700125.649999999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5926016.0300000003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40992.800000000003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24800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666540.66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4016888.28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33502489.710000001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29410689.060000002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22540680.010000002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6020820.5199999996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41002.17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24800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783386.36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4091800.65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2348288.7100000009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3016.0200000000004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1463.91</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1463.91</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1552.1100000000001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1552.1100000000001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199.61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1352.5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2345272.69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1231.77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2335139.66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8901.26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2276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bmaja</cp:lastModifiedBy>
  <cp:lastPrinted>2023-01-31T08:37:59Z</cp:lastPrinted>
  <dcterms:created xsi:type="dcterms:W3CDTF">2022-04-01T05:14:30Z</dcterms:created>
  <dcterms:modified xsi:type="dcterms:W3CDTF">2023-01-31T09:50:36Z</dcterms:modified>
</cp:coreProperties>
</file>